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13.EP Beschichtung Creativ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<sst xmlns="http://schemas.openxmlformats.org/spreadsheetml/2006/main" count="62" uniqueCount="46">
  <si>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</si>
  <si>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</si>
  <si>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</si>
  <si>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</si>
  <si>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</si>
  <si>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</si>
  <si>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</si>
  <si>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</si>
  <si>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</si>
  <si>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</si>
  <si>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</si>
  <si>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</si>
  <si>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</si>
  <si>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</si>
  <si>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</si>
  <si>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</si>
  <si>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</si>
  <si>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</si>
  <si>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3. Kratzspachtelung</t>
  </si>
  <si>
    <t>kg</t>
  </si>
  <si>
    <t>Fußboden vorbereiten - Diamantschleifen o.ä.</t>
  </si>
  <si>
    <t>4. Beschichtung</t>
  </si>
  <si>
    <t>Kratzspachtelung:</t>
  </si>
  <si>
    <t>Epoxy Basisharz EP 70 BM, Komp. A+B (30 kg)</t>
  </si>
  <si>
    <t>Absandung:</t>
  </si>
  <si>
    <t>Quarzsand 0,3-0,8 mm (25 kg)</t>
  </si>
  <si>
    <t>Quarzsand 0,1-0,2 mm (25 kg)</t>
  </si>
  <si>
    <t>2. Grundieren + ggf Absanden</t>
  </si>
  <si>
    <t>Richtpreiskalkulation</t>
  </si>
  <si>
    <t xml:space="preserve">Beschichtung: </t>
  </si>
  <si>
    <t>Aufbringen der Verlaufsbeschichtung und anschließend entlüften mittels Entlüftungswalze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</si>
  <si>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</si>
  <si>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</si>
  <si>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</si>
  <si>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r>
      <t xml:space="preserve">2. Absandung </t>
    </r>
    <r>
      <rPr>
        <sz val="8"/>
        <color indexed="10"/>
        <rFont val="Arial"/>
        <family val="2"/>
      </rPr>
      <t>(Eventualposition)</t>
    </r>
  </si>
  <si>
    <t>Aufbringen des Grundierharzes  und anschließendes Abstreuen mit Quarzsand</t>
  </si>
  <si>
    <t>Aufbringen der Kratzspachtelung zur Egalisierung des Untergrundes</t>
  </si>
  <si>
    <t xml:space="preserve">3. Kratzspachtelung </t>
  </si>
  <si>
    <t>5. Versiegelung</t>
  </si>
  <si>
    <t>Polyurethanversiegelung PU 40</t>
  </si>
  <si>
    <t>Murexin PU Beschichtung außen PU 400 - Bfl</t>
  </si>
  <si>
    <t>Aufbringen der Versiegelung</t>
  </si>
  <si>
    <t>Polyurethanbeschichtung PU 400 Komp. A+B NCS S 5005 Y20R (16 kg)</t>
  </si>
  <si>
    <t>Polyurethanversiegelung PU 40 Komp. A+B transparent (6 kg)</t>
  </si>
  <si>
    <t>Polyurethanbeschichtung PU 400 (12 kg + 4 kg)</t>
  </si>
  <si>
    <t>13/ Stand Jänner 2024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</si>
</sst>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6">
    <xf numFmtId="0" fontId="0" fillId="0" borderId="0" xfId="0" applyAlignment="1">
      <alignment/>
    </xf>
    <xf numFmtId="0" fontId="9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178" fontId="4" fillId="34" borderId="11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179" fontId="50" fillId="33" borderId="0" xfId="0" applyNumberFormat="1" applyFont="1" applyFill="1" applyBorder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194" fontId="51" fillId="33" borderId="0" xfId="0" applyNumberFormat="1" applyFont="1" applyFill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94" fontId="0" fillId="33" borderId="13" xfId="0" applyNumberFormat="1" applyFont="1" applyFill="1" applyBorder="1" applyAlignment="1" applyProtection="1">
      <alignment vertical="center"/>
      <protection hidden="1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horizontal="left"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/>
    </xf>
    <xf numFmtId="8" fontId="0" fillId="33" borderId="0" xfId="0" applyNumberFormat="1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179" fontId="50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28575</xdr:rowOff>
    </xdr:from>
    <xdr:to>
      <xdr:col>6</xdr:col>
      <xdr:colOff>981075</xdr:colOff>
      <xdr:row>0</xdr:row>
      <xdr:rowOff>561975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575"/>
          <a:ext cx="2066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67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9.8515625" style="8" customWidth="1"/>
    <col min="2" max="2" width="42.28125" style="8" bestFit="1" customWidth="1"/>
    <col min="3" max="3" width="9.00390625" style="8" customWidth="1"/>
    <col min="4" max="4" width="4.00390625" style="8" customWidth="1"/>
    <col min="5" max="5" width="11.421875" style="8" customWidth="1"/>
    <col min="6" max="6" width="10.7109375" style="54" customWidth="1"/>
    <col min="7" max="7" width="14.8515625" style="8" bestFit="1" customWidth="1"/>
    <col min="8" max="16384" width="11.421875" style="8" customWidth="1"/>
  </cols>
  <sheetData>
    <row r="1" spans="1:9" s="1" customFormat="1" ht="52.5" customHeight="1">
      <c r="A1" s="75" t="s">
        <v>28</v>
      </c>
      <c r="B1" s="75"/>
      <c r="C1" s="75"/>
      <c r="D1" s="75"/>
      <c r="E1" s="75"/>
      <c r="F1" s="75"/>
      <c r="G1" s="75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33</v>
      </c>
      <c r="B3" s="5"/>
      <c r="C3" s="5"/>
      <c r="D3" s="5"/>
      <c r="E3" s="5"/>
      <c r="F3" s="6"/>
      <c r="G3" s="7" t="s">
        <v>45</v>
      </c>
    </row>
    <row r="4" spans="1:7" ht="18">
      <c r="A4" s="9" t="s">
        <v>40</v>
      </c>
      <c r="B4" s="10"/>
      <c r="C4" s="11"/>
      <c r="D4" s="11"/>
      <c r="E4" s="11"/>
      <c r="F4" s="12"/>
      <c r="G4" s="63"/>
    </row>
    <row r="5" spans="1:7" ht="18">
      <c r="A5" s="13"/>
      <c r="B5" s="13"/>
      <c r="C5" s="13"/>
      <c r="D5" s="13"/>
      <c r="E5" s="13"/>
      <c r="F5" s="14"/>
      <c r="G5" s="13"/>
    </row>
    <row r="6" spans="1:9" ht="18" customHeight="1">
      <c r="A6" s="74" t="s">
        <v>0</v>
      </c>
      <c r="B6" s="74"/>
      <c r="C6" s="67" t="s">
        <v>23</v>
      </c>
      <c r="D6" s="67"/>
      <c r="E6" s="67"/>
      <c r="F6" s="67"/>
      <c r="G6" s="67"/>
      <c r="I6" s="15"/>
    </row>
    <row r="7" spans="1:9" ht="18" customHeight="1">
      <c r="A7" s="74" t="s">
        <v>24</v>
      </c>
      <c r="B7" s="74"/>
      <c r="C7" s="67" t="s">
        <v>25</v>
      </c>
      <c r="D7" s="67"/>
      <c r="E7" s="67"/>
      <c r="F7" s="67"/>
      <c r="G7" s="67"/>
      <c r="I7" s="15"/>
    </row>
    <row r="8" spans="1:9" ht="18" customHeight="1">
      <c r="A8" s="74" t="s">
        <v>22</v>
      </c>
      <c r="B8" s="74"/>
      <c r="C8" s="67" t="s">
        <v>23</v>
      </c>
      <c r="D8" s="67"/>
      <c r="E8" s="67"/>
      <c r="F8" s="67"/>
      <c r="G8" s="67"/>
      <c r="I8" s="15"/>
    </row>
    <row r="9" spans="1:9" ht="18" customHeight="1">
      <c r="A9" s="74"/>
      <c r="B9" s="74"/>
      <c r="C9" s="67" t="s">
        <v>26</v>
      </c>
      <c r="D9" s="67"/>
      <c r="E9" s="67"/>
      <c r="F9" s="67"/>
      <c r="G9" s="67"/>
      <c r="I9" s="15"/>
    </row>
    <row r="10" spans="1:9" ht="18" customHeight="1">
      <c r="A10" s="16"/>
      <c r="B10" s="16"/>
      <c r="C10" s="67" t="s">
        <v>25</v>
      </c>
      <c r="D10" s="67"/>
      <c r="E10" s="67"/>
      <c r="F10" s="67"/>
      <c r="G10" s="67"/>
      <c r="I10" s="15"/>
    </row>
    <row r="11" spans="1:9" ht="15.75">
      <c r="A11" s="74" t="s">
        <v>29</v>
      </c>
      <c r="B11" s="74"/>
      <c r="C11" s="67" t="s">
        <v>44</v>
      </c>
      <c r="D11" s="67"/>
      <c r="E11" s="67"/>
      <c r="F11" s="67"/>
      <c r="G11" s="67"/>
      <c r="I11" s="15"/>
    </row>
    <row r="12" spans="1:9" ht="15.75">
      <c r="A12" s="16"/>
      <c r="B12" s="16"/>
      <c r="C12" s="17" t="s">
        <v>39</v>
      </c>
      <c r="D12" s="17"/>
      <c r="E12" s="17"/>
      <c r="F12" s="17"/>
      <c r="G12" s="19"/>
      <c r="I12" s="15"/>
    </row>
    <row r="13" spans="1:9" ht="15.75">
      <c r="A13" s="5"/>
      <c r="B13" s="18" t="s">
        <v>1</v>
      </c>
      <c r="C13" s="68">
        <v>10</v>
      </c>
      <c r="D13" s="68"/>
      <c r="E13" s="68"/>
      <c r="F13" s="68"/>
      <c r="G13" s="19"/>
      <c r="I13" s="20"/>
    </row>
    <row r="14" spans="1:7" ht="12.75">
      <c r="A14" s="5"/>
      <c r="B14" s="5"/>
      <c r="C14" s="5"/>
      <c r="D14" s="5"/>
      <c r="E14" s="5"/>
      <c r="F14" s="6"/>
      <c r="G14" s="6"/>
    </row>
    <row r="15" spans="1:7" ht="12.75">
      <c r="A15" s="21"/>
      <c r="B15" s="22" t="s">
        <v>2</v>
      </c>
      <c r="C15" s="23" t="s">
        <v>3</v>
      </c>
      <c r="D15" s="23"/>
      <c r="E15" s="24" t="s">
        <v>4</v>
      </c>
      <c r="F15" s="25" t="s">
        <v>5</v>
      </c>
      <c r="G15" s="26" t="s">
        <v>6</v>
      </c>
    </row>
    <row r="16" spans="1:7" ht="12.75">
      <c r="A16" s="27" t="s">
        <v>7</v>
      </c>
      <c r="B16" s="28"/>
      <c r="C16" s="28"/>
      <c r="D16" s="28"/>
      <c r="E16" s="28"/>
      <c r="F16" s="6"/>
      <c r="G16" s="29"/>
    </row>
    <row r="17" spans="1:7" ht="12.75">
      <c r="A17" s="30"/>
      <c r="B17" s="5" t="s">
        <v>23</v>
      </c>
      <c r="C17" s="55">
        <v>0.3</v>
      </c>
      <c r="D17" s="28" t="s">
        <v>19</v>
      </c>
      <c r="E17" s="57">
        <v>23.12</v>
      </c>
      <c r="F17" s="29">
        <f>IF(E17*C17=0,"",E17*C17)</f>
        <v>6.936</v>
      </c>
      <c r="G17" s="29">
        <f>IF(C17*E17=0,"",F17*$C$13)</f>
        <v>69.36</v>
      </c>
    </row>
    <row r="18" spans="1:7" ht="12.75">
      <c r="A18" s="27" t="s">
        <v>34</v>
      </c>
      <c r="B18" s="5"/>
      <c r="C18" s="28"/>
      <c r="D18" s="28"/>
      <c r="E18" s="28"/>
      <c r="F18" s="6"/>
      <c r="G18" s="31"/>
    </row>
    <row r="19" spans="1:7" ht="12.75">
      <c r="A19" s="30"/>
      <c r="B19" s="5" t="s">
        <v>25</v>
      </c>
      <c r="C19" s="55">
        <v>1.5</v>
      </c>
      <c r="D19" s="28" t="s">
        <v>19</v>
      </c>
      <c r="E19" s="57">
        <v>0.81</v>
      </c>
      <c r="F19" s="29">
        <f>IF(E19*C19=0,"",E19*C19)</f>
        <v>1.215</v>
      </c>
      <c r="G19" s="29">
        <f>IF(C19*E19=0,"",F19*$C$13)</f>
        <v>12.15</v>
      </c>
    </row>
    <row r="20" spans="1:7" ht="12.75">
      <c r="A20" s="27" t="s">
        <v>37</v>
      </c>
      <c r="B20" s="28"/>
      <c r="C20" s="28"/>
      <c r="D20" s="28"/>
      <c r="E20" s="28"/>
      <c r="F20" s="6"/>
      <c r="G20" s="31"/>
    </row>
    <row r="21" spans="1:7" ht="12.75">
      <c r="A21" s="30"/>
      <c r="B21" s="5" t="s">
        <v>23</v>
      </c>
      <c r="C21" s="55">
        <v>0.6</v>
      </c>
      <c r="D21" s="28" t="s">
        <v>19</v>
      </c>
      <c r="E21" s="57">
        <v>23.12</v>
      </c>
      <c r="F21" s="29">
        <f>IF(E21*C21=0,"",E21*C21)</f>
        <v>13.872</v>
      </c>
      <c r="G21" s="29">
        <f>IF(C21*E21=0,"",F21*$C$13)</f>
        <v>138.72</v>
      </c>
    </row>
    <row r="22" spans="1:7" ht="12.75">
      <c r="A22" s="30"/>
      <c r="B22" s="28" t="s">
        <v>26</v>
      </c>
      <c r="C22" s="55">
        <v>0.6</v>
      </c>
      <c r="D22" s="28" t="s">
        <v>19</v>
      </c>
      <c r="E22" s="57">
        <v>0.81</v>
      </c>
      <c r="F22" s="29">
        <f>IF(E22*C22=0,"",E22*C22)</f>
        <v>0.486</v>
      </c>
      <c r="G22" s="29">
        <f>IF(C22*E22=0,"",F22*$C$13)</f>
        <v>4.859999999999999</v>
      </c>
    </row>
    <row r="23" spans="1:7" ht="12.75">
      <c r="A23" s="30"/>
      <c r="B23" s="5" t="s">
        <v>25</v>
      </c>
      <c r="C23" s="55">
        <v>0.6</v>
      </c>
      <c r="D23" s="28" t="s">
        <v>19</v>
      </c>
      <c r="E23" s="57">
        <v>0.81</v>
      </c>
      <c r="F23" s="29">
        <f>IF(E23*C23=0,"",E23*C23)</f>
        <v>0.486</v>
      </c>
      <c r="G23" s="29">
        <f>IF(C23*E23=0,"",F23*$C$13)</f>
        <v>4.859999999999999</v>
      </c>
    </row>
    <row r="24" spans="1:7" ht="12.75">
      <c r="A24" s="27" t="s">
        <v>21</v>
      </c>
      <c r="B24" s="28"/>
      <c r="C24" s="28"/>
      <c r="D24" s="28"/>
      <c r="E24" s="28"/>
      <c r="F24" s="6"/>
      <c r="G24" s="31"/>
    </row>
    <row r="25" spans="1:7" ht="25.5">
      <c r="A25" s="30"/>
      <c r="B25" s="32" t="s">
        <v>42</v>
      </c>
      <c r="C25" s="55">
        <v>2</v>
      </c>
      <c r="D25" s="28" t="s">
        <v>19</v>
      </c>
      <c r="E25" s="57">
        <v>32.71</v>
      </c>
      <c r="F25" s="29">
        <f>IF(E25*C25=0,"",E25*C25)</f>
        <v>65.42</v>
      </c>
      <c r="G25" s="29">
        <f>IF(C25*E25=0,"",F25*$C$13)</f>
        <v>654.2</v>
      </c>
    </row>
    <row r="26" spans="1:7" ht="12.75">
      <c r="A26" s="27" t="s">
        <v>38</v>
      </c>
      <c r="B26" s="32"/>
      <c r="C26" s="29"/>
      <c r="D26" s="28"/>
      <c r="E26" s="29"/>
      <c r="F26" s="29"/>
      <c r="G26" s="29"/>
    </row>
    <row r="27" spans="1:7" ht="25.5">
      <c r="A27" s="30"/>
      <c r="B27" s="32" t="s">
        <v>43</v>
      </c>
      <c r="C27" s="64">
        <v>0.15</v>
      </c>
      <c r="D27" s="29"/>
      <c r="E27" s="57">
        <v>39.93</v>
      </c>
      <c r="F27" s="65">
        <f>IF(E27*C27=0,"",E27*C27)</f>
        <v>5.9895</v>
      </c>
      <c r="G27" s="29">
        <f>IF(C27*E27=0,"",F27*$C$13)</f>
        <v>59.894999999999996</v>
      </c>
    </row>
    <row r="28" spans="1:7" ht="12.75">
      <c r="A28" s="33" t="s">
        <v>8</v>
      </c>
      <c r="B28" s="34"/>
      <c r="C28" s="34"/>
      <c r="D28" s="34"/>
      <c r="E28" s="34"/>
      <c r="F28" s="35">
        <f>SUM(F17:F27)</f>
        <v>94.40450000000001</v>
      </c>
      <c r="G28" s="36">
        <f>SUM(G17:G27)</f>
        <v>944.0450000000001</v>
      </c>
    </row>
    <row r="29" spans="1:7" ht="12.75">
      <c r="A29" s="37" t="s">
        <v>9</v>
      </c>
      <c r="B29" s="37"/>
      <c r="C29" s="56">
        <v>0.1</v>
      </c>
      <c r="D29" s="37" t="str">
        <f>IF(C29&gt;=0,"Aufschlag","Abschlag")</f>
        <v>Aufschlag</v>
      </c>
      <c r="E29" s="37"/>
      <c r="F29" s="38"/>
      <c r="G29" s="61">
        <f>IF(C29=0,"",G28*C29)</f>
        <v>94.40450000000001</v>
      </c>
    </row>
    <row r="30" spans="1:7" ht="13.5" customHeight="1">
      <c r="A30" s="70" t="str">
        <f>CONCATENATE("Materialkosten exkl. MwSt. für"," ",C13,"m², inkl."," ",C29*100,"% ",D29,":")</f>
        <v>Materialkosten exkl. MwSt. für 10m², inkl. 10% Aufschlag:</v>
      </c>
      <c r="B30" s="71"/>
      <c r="C30" s="71"/>
      <c r="D30" s="71"/>
      <c r="E30" s="71"/>
      <c r="F30" s="71"/>
      <c r="G30" s="39">
        <f>IF(C29=0,G28,G28+G29)</f>
        <v>1038.4495000000002</v>
      </c>
    </row>
    <row r="31" spans="1:7" ht="12.75">
      <c r="A31" s="30"/>
      <c r="B31" s="5"/>
      <c r="C31" s="5"/>
      <c r="D31" s="5"/>
      <c r="E31" s="5"/>
      <c r="F31" s="6"/>
      <c r="G31" s="5"/>
    </row>
    <row r="32" spans="1:7" ht="12.75">
      <c r="A32" s="40" t="s">
        <v>10</v>
      </c>
      <c r="B32" s="41"/>
      <c r="C32" s="41"/>
      <c r="D32" s="41"/>
      <c r="E32" s="41" t="s">
        <v>11</v>
      </c>
      <c r="F32" s="41" t="s">
        <v>12</v>
      </c>
      <c r="G32" s="42" t="s">
        <v>6</v>
      </c>
    </row>
    <row r="33" spans="1:7" s="46" customFormat="1" ht="12.75">
      <c r="A33" s="60">
        <v>36</v>
      </c>
      <c r="B33" s="43" t="s">
        <v>13</v>
      </c>
      <c r="C33" s="44"/>
      <c r="D33" s="44"/>
      <c r="E33" s="44" t="s">
        <v>14</v>
      </c>
      <c r="F33" s="44" t="s">
        <v>15</v>
      </c>
      <c r="G33" s="45"/>
    </row>
    <row r="34" spans="1:7" ht="12.75">
      <c r="A34" s="27" t="s">
        <v>16</v>
      </c>
      <c r="B34" s="5"/>
      <c r="C34" s="47"/>
      <c r="D34" s="47"/>
      <c r="E34" s="6">
        <f>IF(C34="","",C34*#REF!/60)</f>
      </c>
      <c r="F34" s="6">
        <f>IF(C34="","",D34*#REF!/60)</f>
      </c>
      <c r="G34" s="29"/>
    </row>
    <row r="35" spans="1:7" ht="12.75">
      <c r="A35" s="5"/>
      <c r="B35" s="5" t="s">
        <v>20</v>
      </c>
      <c r="C35" s="47"/>
      <c r="D35" s="47"/>
      <c r="E35" s="58">
        <v>3</v>
      </c>
      <c r="F35" s="29">
        <f>IF(E35=0,"",$A$33/60*E35)</f>
        <v>1.7999999999999998</v>
      </c>
      <c r="G35" s="29">
        <f>IF(E35=0,"",F35*$C$13)</f>
        <v>18</v>
      </c>
    </row>
    <row r="36" spans="1:7" ht="19.5" customHeight="1">
      <c r="A36" s="27" t="s">
        <v>27</v>
      </c>
      <c r="B36" s="5"/>
      <c r="C36" s="47"/>
      <c r="D36" s="47"/>
      <c r="E36" s="6">
        <f>IF(C36="","",C36*#REF!/60)</f>
      </c>
      <c r="F36" s="6">
        <f>IF(C36="","",D36*#REF!/60)</f>
      </c>
      <c r="G36" s="29"/>
    </row>
    <row r="37" spans="1:7" ht="25.5">
      <c r="A37" s="5"/>
      <c r="B37" s="32" t="s">
        <v>35</v>
      </c>
      <c r="C37" s="47"/>
      <c r="D37" s="47"/>
      <c r="E37" s="58">
        <v>4</v>
      </c>
      <c r="F37" s="29">
        <f>IF(E37=0,"",$A$33/60*E37)</f>
        <v>2.4</v>
      </c>
      <c r="G37" s="29">
        <f>IF(E37=0,"",F37*$C$13)</f>
        <v>24</v>
      </c>
    </row>
    <row r="38" spans="1:7" ht="12.75">
      <c r="A38" s="4" t="s">
        <v>18</v>
      </c>
      <c r="B38" s="32"/>
      <c r="C38" s="47"/>
      <c r="D38" s="47"/>
      <c r="E38" s="47"/>
      <c r="F38" s="6"/>
      <c r="G38" s="29"/>
    </row>
    <row r="39" spans="1:7" ht="25.5">
      <c r="A39" s="5"/>
      <c r="B39" s="32" t="s">
        <v>36</v>
      </c>
      <c r="C39" s="47"/>
      <c r="D39" s="47"/>
      <c r="E39" s="58">
        <v>6</v>
      </c>
      <c r="F39" s="29">
        <f>IF(E39=0,"",$A$33/60*E39)</f>
        <v>3.5999999999999996</v>
      </c>
      <c r="G39" s="29">
        <f>IF(E39=0,"",F39*$C$13)</f>
        <v>36</v>
      </c>
    </row>
    <row r="40" spans="1:7" ht="12.75">
      <c r="A40" s="27" t="s">
        <v>21</v>
      </c>
      <c r="B40" s="5"/>
      <c r="C40" s="47"/>
      <c r="D40" s="47"/>
      <c r="E40" s="6">
        <f>IF(C40="","",C40*#REF!/60)</f>
      </c>
      <c r="F40" s="6"/>
      <c r="G40" s="29"/>
    </row>
    <row r="41" spans="1:7" ht="25.5">
      <c r="A41" s="5"/>
      <c r="B41" s="32" t="s">
        <v>30</v>
      </c>
      <c r="C41" s="47"/>
      <c r="D41" s="47"/>
      <c r="E41" s="58">
        <v>5</v>
      </c>
      <c r="F41" s="29">
        <f>IF(E41=0,"",$A$33/60*E41)</f>
        <v>3</v>
      </c>
      <c r="G41" s="29">
        <f>IF(E41=0,"",F41*$C$13)</f>
        <v>30</v>
      </c>
    </row>
    <row r="42" spans="1:7" ht="12.75">
      <c r="A42" s="27" t="s">
        <v>38</v>
      </c>
      <c r="B42" s="32"/>
      <c r="C42" s="47"/>
      <c r="D42" s="47"/>
      <c r="E42" s="29"/>
      <c r="F42" s="29"/>
      <c r="G42" s="29"/>
    </row>
    <row r="43" spans="1:7" ht="12.75">
      <c r="A43" s="5"/>
      <c r="B43" s="32" t="s">
        <v>41</v>
      </c>
      <c r="C43" s="47"/>
      <c r="D43" s="47"/>
      <c r="E43" s="29"/>
      <c r="F43" s="6"/>
      <c r="G43" s="29"/>
    </row>
    <row r="44" spans="1:7" ht="12.75">
      <c r="A44" s="33" t="s">
        <v>12</v>
      </c>
      <c r="B44" s="48"/>
      <c r="C44" s="49"/>
      <c r="D44" s="49"/>
      <c r="E44" s="49">
        <f>SUM(E34:E43)</f>
        <v>18</v>
      </c>
      <c r="F44" s="35">
        <f>SUM(F34:F43)</f>
        <v>10.799999999999999</v>
      </c>
      <c r="G44" s="36">
        <f>SUM(G34:G43)</f>
        <v>108</v>
      </c>
    </row>
    <row r="45" spans="1:7" ht="12.75">
      <c r="A45" s="50" t="s">
        <v>17</v>
      </c>
      <c r="B45" s="50"/>
      <c r="C45" s="59">
        <v>0.1</v>
      </c>
      <c r="D45" s="50" t="str">
        <f>IF(C45&lt;0,"Abzug","Aufschlag")</f>
        <v>Aufschlag</v>
      </c>
      <c r="E45" s="5"/>
      <c r="F45" s="5"/>
      <c r="G45" s="61">
        <f>IF(C45=0,"",G44*C45)</f>
        <v>10.8</v>
      </c>
    </row>
    <row r="46" spans="1:7" ht="12.75">
      <c r="A46" s="70" t="str">
        <f>CONCATENATE("Lohnkosten für die Fläche von ",C13," m² inkl. ",C45*100,"% ",D45,":")</f>
        <v>Lohnkosten für die Fläche von 10 m² inkl. 10% Aufschlag:</v>
      </c>
      <c r="B46" s="71"/>
      <c r="C46" s="71"/>
      <c r="D46" s="71"/>
      <c r="E46" s="71"/>
      <c r="F46" s="71"/>
      <c r="G46" s="39">
        <f>IF(C45=0,G44,G44+G45)</f>
        <v>118.8</v>
      </c>
    </row>
    <row r="47" spans="1:7" ht="13.5" customHeight="1">
      <c r="A47" s="51"/>
      <c r="B47" s="51"/>
      <c r="C47" s="51"/>
      <c r="D47" s="51"/>
      <c r="E47" s="51"/>
      <c r="F47" s="52"/>
      <c r="G47" s="51"/>
    </row>
    <row r="48" spans="1:7" ht="18" customHeight="1">
      <c r="A48" s="72" t="str">
        <f>CONCATENATE("Angebotspreis für die Fläche von ",$C$13," m² - ohne MwSt:")</f>
        <v>Angebotspreis für die Fläche von 10 m² - ohne MwSt:</v>
      </c>
      <c r="B48" s="73"/>
      <c r="C48" s="73"/>
      <c r="D48" s="73"/>
      <c r="E48" s="73"/>
      <c r="F48" s="73"/>
      <c r="G48" s="62">
        <f>G30+G46</f>
        <v>1157.2495000000001</v>
      </c>
    </row>
    <row r="49" spans="1:7" ht="12.75">
      <c r="A49" s="30"/>
      <c r="B49" s="5"/>
      <c r="C49" s="5"/>
      <c r="D49" s="5"/>
      <c r="E49" s="5"/>
      <c r="F49" s="6"/>
      <c r="G49" s="5"/>
    </row>
    <row r="50" spans="1:7" ht="12.75">
      <c r="A50" s="5"/>
      <c r="B50" s="5"/>
      <c r="C50" s="5"/>
      <c r="D50" s="5"/>
      <c r="E50" s="5"/>
      <c r="F50" s="6"/>
      <c r="G50" s="5"/>
    </row>
    <row r="51" spans="1:7" ht="12.75">
      <c r="A51" s="5"/>
      <c r="B51" s="53" t="s">
        <v>32</v>
      </c>
      <c r="C51" s="5"/>
      <c r="D51" s="5"/>
      <c r="E51" s="5"/>
      <c r="F51" s="6"/>
      <c r="G51" s="5"/>
    </row>
    <row r="52" spans="1:7" ht="12.75">
      <c r="A52" s="5"/>
      <c r="B52" s="69"/>
      <c r="C52" s="69"/>
      <c r="D52" s="69"/>
      <c r="E52" s="69"/>
      <c r="F52" s="69"/>
      <c r="G52" s="53"/>
    </row>
    <row r="53" spans="1:7" ht="12.75">
      <c r="A53" s="5"/>
      <c r="B53" s="69"/>
      <c r="C53" s="69"/>
      <c r="D53" s="69"/>
      <c r="E53" s="69"/>
      <c r="F53" s="69"/>
      <c r="G53" s="5"/>
    </row>
    <row r="54" spans="1:7" ht="12.75">
      <c r="A54" s="5"/>
      <c r="B54" s="69"/>
      <c r="C54" s="69"/>
      <c r="D54" s="69"/>
      <c r="E54" s="69"/>
      <c r="F54" s="69"/>
      <c r="G54" s="5"/>
    </row>
    <row r="55" spans="1:7" ht="12.75">
      <c r="A55" s="5"/>
      <c r="B55" s="69"/>
      <c r="C55" s="69"/>
      <c r="D55" s="69"/>
      <c r="E55" s="69"/>
      <c r="F55" s="69"/>
      <c r="G55" s="5"/>
    </row>
    <row r="56" spans="1:7" ht="12.75">
      <c r="A56" s="5"/>
      <c r="B56" s="69"/>
      <c r="C56" s="69"/>
      <c r="D56" s="69"/>
      <c r="E56" s="69"/>
      <c r="F56" s="69"/>
      <c r="G56" s="5"/>
    </row>
    <row r="57" spans="1:7" ht="12.75">
      <c r="A57" s="5"/>
      <c r="B57" s="69"/>
      <c r="C57" s="69"/>
      <c r="D57" s="69"/>
      <c r="E57" s="69"/>
      <c r="F57" s="69"/>
      <c r="G57" s="5"/>
    </row>
    <row r="58" spans="1:7" ht="12.75">
      <c r="A58" s="5"/>
      <c r="B58" s="69"/>
      <c r="C58" s="69"/>
      <c r="D58" s="69"/>
      <c r="E58" s="69"/>
      <c r="F58" s="69"/>
      <c r="G58" s="5"/>
    </row>
    <row r="59" spans="1:7" ht="12.75">
      <c r="A59" s="5"/>
      <c r="B59" s="69"/>
      <c r="C59" s="69"/>
      <c r="D59" s="69"/>
      <c r="E59" s="69"/>
      <c r="F59" s="69"/>
      <c r="G59" s="5"/>
    </row>
    <row r="60" spans="1:7" ht="12.75">
      <c r="A60" s="5"/>
      <c r="B60" s="69"/>
      <c r="C60" s="69"/>
      <c r="D60" s="69"/>
      <c r="E60" s="69"/>
      <c r="F60" s="69"/>
      <c r="G60" s="5"/>
    </row>
    <row r="61" spans="1:7" ht="12.75">
      <c r="A61" s="5"/>
      <c r="B61" s="69"/>
      <c r="C61" s="69"/>
      <c r="D61" s="69"/>
      <c r="E61" s="69"/>
      <c r="F61" s="69"/>
      <c r="G61" s="5"/>
    </row>
    <row r="62" spans="1:7" ht="12.75">
      <c r="A62" s="5"/>
      <c r="B62" s="69"/>
      <c r="C62" s="69"/>
      <c r="D62" s="69"/>
      <c r="E62" s="69"/>
      <c r="F62" s="69"/>
      <c r="G62" s="5"/>
    </row>
    <row r="63" spans="1:7" ht="12.75">
      <c r="A63" s="5"/>
      <c r="B63" s="69"/>
      <c r="C63" s="69"/>
      <c r="D63" s="69"/>
      <c r="E63" s="69"/>
      <c r="F63" s="69"/>
      <c r="G63" s="5"/>
    </row>
    <row r="64" spans="1:7" ht="12.75">
      <c r="A64" s="5"/>
      <c r="B64" s="69"/>
      <c r="C64" s="69"/>
      <c r="D64" s="69"/>
      <c r="E64" s="69"/>
      <c r="F64" s="69"/>
      <c r="G64" s="5"/>
    </row>
    <row r="65" spans="1:7" ht="12.75">
      <c r="A65" s="5"/>
      <c r="B65" s="69"/>
      <c r="C65" s="69"/>
      <c r="D65" s="69"/>
      <c r="E65" s="69"/>
      <c r="F65" s="69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38.25" customHeight="1">
      <c r="A67" s="66" t="s">
        <v>31</v>
      </c>
      <c r="B67" s="66"/>
      <c r="C67" s="66"/>
      <c r="D67" s="66"/>
      <c r="E67" s="66"/>
      <c r="F67" s="66"/>
      <c r="G67" s="66"/>
    </row>
  </sheetData>
  <sheetProtection password="EFCC" sheet="1" selectLockedCells="1"/>
  <mergeCells count="18">
    <mergeCell ref="A7:B7"/>
    <mergeCell ref="A1:G1"/>
    <mergeCell ref="A6:B6"/>
    <mergeCell ref="C6:G6"/>
    <mergeCell ref="A11:B11"/>
    <mergeCell ref="C11:G11"/>
    <mergeCell ref="C8:G8"/>
    <mergeCell ref="C7:G7"/>
    <mergeCell ref="A8:B8"/>
    <mergeCell ref="A67:G67"/>
    <mergeCell ref="C9:G9"/>
    <mergeCell ref="C10:G10"/>
    <mergeCell ref="C13:F13"/>
    <mergeCell ref="B52:F65"/>
    <mergeCell ref="A30:F30"/>
    <mergeCell ref="A48:F48"/>
    <mergeCell ref="A46:F46"/>
    <mergeCell ref="A9:B9"/>
  </mergeCells>
  <printOptions horizontalCentered="1"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0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2023-04-25T09:38:51Z</cp:lastPrinted>
  <dcterms:created xsi:type="dcterms:W3CDTF">1998-05-04T10:36:49Z</dcterms:created>
  <dcterms:modified xsi:type="dcterms:W3CDTF">2024-01-25T09:45:37Z</dcterms:modified>
  <cp:category/>
  <cp:version/>
  <cp:contentType/>
  <cp:contentStatus/>
</cp:coreProperties>
</file>