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15. Chipsboden EC 60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<sst xmlns="http://schemas.openxmlformats.org/spreadsheetml/2006/main" count="75" uniqueCount="52">
  <si>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</si>
  <si>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</si>
  <si>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</si>
  <si>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</si>
  <si>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</si>
  <si>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</si>
  <si>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</si>
  <si>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</si>
  <si>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</si>
  <si>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</si>
  <si>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</si>
  <si>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</si>
  <si>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</si>
  <si>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</si>
  <si>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</si>
  <si>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</si>
  <si>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</si>
  <si>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</si>
  <si>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</si>
  <si>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</si>
  <si>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</si>
  <si>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Kratzspachtelung:</t>
  </si>
  <si>
    <t>Absandung:</t>
  </si>
  <si>
    <t>Quarzsand 0,3-0,8 mm (25 kg)</t>
  </si>
  <si>
    <t>Quarzsand 0,1-0,2 mm (25 kg)</t>
  </si>
  <si>
    <t>2. Grundieren + ggf Absanden</t>
  </si>
  <si>
    <t>Versiegelung:</t>
  </si>
  <si>
    <t>Richtpreiskalkulation</t>
  </si>
  <si>
    <t>Quarzsand 0,3-0,8 mm</t>
  </si>
  <si>
    <t>Quarzsand 0,1-0,2 mm, Quarzsand 0,3-0,8 mm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</si>
  <si>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</si>
  <si>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</si>
  <si>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</si>
  <si>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r>
      <t xml:space="preserve">2. Absandung </t>
    </r>
    <r>
      <rPr>
        <sz val="8"/>
        <color indexed="10"/>
        <rFont val="Arial"/>
        <family val="2"/>
      </rPr>
      <t>(Eventualposition)</t>
    </r>
  </si>
  <si>
    <t>Aufbringen des Grundierharzes  und anschließendes Abstreuen mit Quarzsand</t>
  </si>
  <si>
    <t>Aufbringen der Kratzspachtelung zur Egalisierung des Untergrundes</t>
  </si>
  <si>
    <t>Einstreuschicht:</t>
  </si>
  <si>
    <t>Express Coat EC 60, Einstreuchips</t>
  </si>
  <si>
    <t>4. Einstreuschicht</t>
  </si>
  <si>
    <t>5. Einstreuschicht</t>
  </si>
  <si>
    <t>6. Versiegelung</t>
  </si>
  <si>
    <t>Aufbringen der Einstreuschicht und anschließend abchipsen im Übschuß</t>
  </si>
  <si>
    <t xml:space="preserve">Aufbringen der transparenten Versiegelung </t>
  </si>
  <si>
    <t>Einstreuchips 3 mm zB RAL 7016/7044</t>
  </si>
  <si>
    <t>Express Coat EC 60 (10 kg)</t>
  </si>
  <si>
    <t>Epoxy Grundierharz GH 21</t>
  </si>
  <si>
    <t>Express Coat EC 260</t>
  </si>
  <si>
    <t>Express Coat EC 260 (9 kg)</t>
  </si>
  <si>
    <t>Murexin Chipsboden EC 60 - R10, Bfl</t>
  </si>
  <si>
    <t>und anschließendes nachrollen</t>
  </si>
  <si>
    <t>15/ Stand Jänner 2024</t>
  </si>
  <si>
    <t xml:space="preserve">Epoxy Grundierharz GH 21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</si>
</sst>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  <numFmt numFmtId="195" formatCode="0;\-0;;@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6">
    <xf numFmtId="0" fontId="0" fillId="0" borderId="0" xfId="0" applyAlignment="1">
      <alignment/>
    </xf>
    <xf numFmtId="0" fontId="10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179" fontId="51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2" fillId="33" borderId="0" xfId="0" applyNumberFormat="1" applyFont="1" applyFill="1" applyAlignment="1" applyProtection="1">
      <alignment horizontal="left" vertical="center"/>
      <protection hidden="1"/>
    </xf>
    <xf numFmtId="2" fontId="0" fillId="33" borderId="0" xfId="59" applyNumberFormat="1" applyFont="1" applyFill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178" fontId="3" fillId="34" borderId="11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9" fontId="51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8" fillId="33" borderId="0" xfId="0" applyFont="1" applyFill="1" applyAlignment="1" applyProtection="1">
      <alignment horizontal="left" vertical="center" wrapText="1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6</xdr:col>
      <xdr:colOff>962025</xdr:colOff>
      <xdr:row>0</xdr:row>
      <xdr:rowOff>552450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8100"/>
          <a:ext cx="2000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6"/>
  <sheetViews>
    <sheetView tabSelected="1" zoomScale="85" zoomScaleNormal="85" workbookViewId="0" topLeftCell="A1">
      <selection activeCell="C22" sqref="C22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7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68" t="s">
        <v>27</v>
      </c>
      <c r="B1" s="68"/>
      <c r="C1" s="68"/>
      <c r="D1" s="68"/>
      <c r="E1" s="68"/>
      <c r="F1" s="68"/>
      <c r="G1" s="68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32</v>
      </c>
      <c r="B3" s="5"/>
      <c r="C3" s="5"/>
      <c r="D3" s="5"/>
      <c r="E3" s="5"/>
      <c r="F3" s="6"/>
      <c r="G3" s="7" t="s">
        <v>50</v>
      </c>
    </row>
    <row r="4" spans="1:7" ht="18">
      <c r="A4" s="9" t="s">
        <v>48</v>
      </c>
      <c r="B4" s="10"/>
      <c r="C4" s="11"/>
      <c r="D4" s="11"/>
      <c r="E4" s="11"/>
      <c r="F4" s="65"/>
      <c r="G4" s="12"/>
    </row>
    <row r="5" spans="1:7" ht="18">
      <c r="A5" s="13"/>
      <c r="B5" s="13"/>
      <c r="C5" s="13"/>
      <c r="D5" s="13"/>
      <c r="E5" s="13"/>
      <c r="F5" s="14"/>
      <c r="G5" s="13"/>
    </row>
    <row r="6" spans="1:9" ht="18" customHeight="1">
      <c r="A6" s="69" t="s">
        <v>0</v>
      </c>
      <c r="B6" s="69"/>
      <c r="C6" s="66" t="s">
        <v>45</v>
      </c>
      <c r="D6" s="66"/>
      <c r="E6" s="66"/>
      <c r="F6" s="66"/>
      <c r="G6" s="66"/>
      <c r="I6" s="15"/>
    </row>
    <row r="7" spans="1:9" ht="18" customHeight="1">
      <c r="A7" s="69" t="s">
        <v>22</v>
      </c>
      <c r="B7" s="69"/>
      <c r="C7" s="66" t="s">
        <v>28</v>
      </c>
      <c r="D7" s="66"/>
      <c r="E7" s="66"/>
      <c r="F7" s="66"/>
      <c r="G7" s="66"/>
      <c r="I7" s="15"/>
    </row>
    <row r="8" spans="1:9" ht="18" customHeight="1">
      <c r="A8" s="69" t="s">
        <v>21</v>
      </c>
      <c r="B8" s="69"/>
      <c r="C8" s="66" t="s">
        <v>45</v>
      </c>
      <c r="D8" s="66"/>
      <c r="E8" s="66"/>
      <c r="F8" s="66"/>
      <c r="G8" s="66"/>
      <c r="I8" s="15"/>
    </row>
    <row r="9" spans="1:9" ht="18" customHeight="1">
      <c r="A9" s="69"/>
      <c r="B9" s="69"/>
      <c r="C9" s="16" t="s">
        <v>29</v>
      </c>
      <c r="D9" s="16"/>
      <c r="E9" s="16"/>
      <c r="F9" s="16"/>
      <c r="G9" s="16"/>
      <c r="I9" s="15"/>
    </row>
    <row r="10" spans="1:9" ht="18" customHeight="1">
      <c r="A10" s="69" t="s">
        <v>36</v>
      </c>
      <c r="B10" s="69"/>
      <c r="C10" s="66" t="s">
        <v>37</v>
      </c>
      <c r="D10" s="66"/>
      <c r="E10" s="66"/>
      <c r="F10" s="66"/>
      <c r="G10" s="66"/>
      <c r="I10" s="15"/>
    </row>
    <row r="11" spans="1:9" ht="15.75">
      <c r="A11" s="69" t="s">
        <v>36</v>
      </c>
      <c r="B11" s="69"/>
      <c r="C11" s="66" t="s">
        <v>37</v>
      </c>
      <c r="D11" s="66"/>
      <c r="E11" s="66"/>
      <c r="F11" s="66"/>
      <c r="G11" s="66"/>
      <c r="I11" s="15"/>
    </row>
    <row r="12" spans="1:9" ht="15.75">
      <c r="A12" s="69" t="s">
        <v>26</v>
      </c>
      <c r="B12" s="69"/>
      <c r="C12" s="66" t="s">
        <v>46</v>
      </c>
      <c r="D12" s="66"/>
      <c r="E12" s="66"/>
      <c r="F12" s="66"/>
      <c r="G12" s="66"/>
      <c r="I12" s="15"/>
    </row>
    <row r="13" spans="1:9" ht="15.75">
      <c r="A13" s="17"/>
      <c r="B13" s="17"/>
      <c r="C13" s="18"/>
      <c r="D13" s="18"/>
      <c r="E13" s="18"/>
      <c r="F13" s="18"/>
      <c r="G13" s="18"/>
      <c r="I13" s="15"/>
    </row>
    <row r="14" spans="1:9" ht="15.75">
      <c r="A14" s="5"/>
      <c r="B14" s="19" t="s">
        <v>1</v>
      </c>
      <c r="C14" s="74">
        <v>10</v>
      </c>
      <c r="D14" s="74"/>
      <c r="E14" s="74"/>
      <c r="F14" s="74"/>
      <c r="G14" s="20"/>
      <c r="I14" s="21"/>
    </row>
    <row r="15" spans="1:7" ht="12.75">
      <c r="A15" s="5"/>
      <c r="B15" s="5"/>
      <c r="C15" s="5"/>
      <c r="D15" s="5"/>
      <c r="E15" s="5"/>
      <c r="F15" s="6"/>
      <c r="G15" s="6"/>
    </row>
    <row r="16" spans="1:7" ht="12.75">
      <c r="A16" s="22"/>
      <c r="B16" s="23" t="s">
        <v>2</v>
      </c>
      <c r="C16" s="24" t="s">
        <v>3</v>
      </c>
      <c r="D16" s="24"/>
      <c r="E16" s="25" t="s">
        <v>4</v>
      </c>
      <c r="F16" s="26" t="s">
        <v>5</v>
      </c>
      <c r="G16" s="27" t="s">
        <v>6</v>
      </c>
    </row>
    <row r="17" spans="1:7" ht="12.75">
      <c r="A17" s="28" t="s">
        <v>7</v>
      </c>
      <c r="B17" s="29"/>
      <c r="C17" s="29"/>
      <c r="D17" s="29"/>
      <c r="E17" s="29"/>
      <c r="F17" s="6"/>
      <c r="G17" s="30"/>
    </row>
    <row r="18" spans="1:7" ht="12.75">
      <c r="A18" s="31"/>
      <c r="B18" s="5" t="s">
        <v>51</v>
      </c>
      <c r="C18" s="58">
        <v>0.3</v>
      </c>
      <c r="D18" s="29" t="s">
        <v>19</v>
      </c>
      <c r="E18" s="59">
        <v>23.66</v>
      </c>
      <c r="F18" s="30">
        <f>IF(C18*E18=0,"",E18*C18)</f>
        <v>7.098</v>
      </c>
      <c r="G18" s="30">
        <f>IF(C18*E18=0,"",F18*$C$14)</f>
        <v>70.98</v>
      </c>
    </row>
    <row r="19" spans="1:7" ht="12.75">
      <c r="A19" s="28" t="s">
        <v>33</v>
      </c>
      <c r="B19" s="5"/>
      <c r="C19" s="29"/>
      <c r="D19" s="29"/>
      <c r="E19" s="29"/>
      <c r="F19" s="6"/>
      <c r="G19" s="32"/>
    </row>
    <row r="20" spans="1:7" ht="12.75">
      <c r="A20" s="31"/>
      <c r="B20" s="5" t="s">
        <v>23</v>
      </c>
      <c r="C20" s="58">
        <v>1.5</v>
      </c>
      <c r="D20" s="29" t="s">
        <v>19</v>
      </c>
      <c r="E20" s="59">
        <v>0.81</v>
      </c>
      <c r="F20" s="30">
        <f>IF(C20*E20=0,"",E20*C20)</f>
        <v>1.215</v>
      </c>
      <c r="G20" s="30">
        <f>IF(C20*E20=0,"",F20*$C$14)</f>
        <v>12.15</v>
      </c>
    </row>
    <row r="21" spans="1:7" ht="12.75">
      <c r="A21" s="28" t="s">
        <v>18</v>
      </c>
      <c r="B21" s="29"/>
      <c r="C21" s="29"/>
      <c r="D21" s="29"/>
      <c r="E21" s="29"/>
      <c r="F21" s="6"/>
      <c r="G21" s="32"/>
    </row>
    <row r="22" spans="1:7" ht="12.75">
      <c r="A22" s="31"/>
      <c r="B22" s="5" t="s">
        <v>51</v>
      </c>
      <c r="C22" s="58">
        <v>0.6</v>
      </c>
      <c r="D22" s="29" t="s">
        <v>19</v>
      </c>
      <c r="E22" s="59">
        <v>23.66</v>
      </c>
      <c r="F22" s="30">
        <f>IF(C22*E22=0,"",E22*C22)</f>
        <v>14.196</v>
      </c>
      <c r="G22" s="30">
        <f>IF(C22*E22=0,"",F22*$C$14)</f>
        <v>141.96</v>
      </c>
    </row>
    <row r="23" spans="1:7" ht="12.75">
      <c r="A23" s="31"/>
      <c r="B23" s="29" t="s">
        <v>24</v>
      </c>
      <c r="C23" s="58">
        <v>0.6</v>
      </c>
      <c r="D23" s="29" t="s">
        <v>19</v>
      </c>
      <c r="E23" s="59">
        <v>0.81</v>
      </c>
      <c r="F23" s="30">
        <f>IF(C23*E23=0,"",E23*C23)</f>
        <v>0.486</v>
      </c>
      <c r="G23" s="30">
        <f>IF(C23*E23=0,"",F23*$C$14)</f>
        <v>4.859999999999999</v>
      </c>
    </row>
    <row r="24" spans="1:7" ht="12.75">
      <c r="A24" s="31"/>
      <c r="B24" s="5" t="s">
        <v>23</v>
      </c>
      <c r="C24" s="58">
        <v>0.6</v>
      </c>
      <c r="D24" s="29" t="s">
        <v>19</v>
      </c>
      <c r="E24" s="59">
        <v>0.81</v>
      </c>
      <c r="F24" s="30">
        <f>IF(C24*E24=0,"",E24*C24)</f>
        <v>0.486</v>
      </c>
      <c r="G24" s="30">
        <f>IF(C24*E24=0,"",F24*$C$14)</f>
        <v>4.859999999999999</v>
      </c>
    </row>
    <row r="25" spans="1:7" ht="12.75">
      <c r="A25" s="28" t="s">
        <v>38</v>
      </c>
      <c r="B25" s="29"/>
      <c r="C25" s="29"/>
      <c r="D25" s="29"/>
      <c r="E25" s="29"/>
      <c r="F25" s="6"/>
      <c r="G25" s="32"/>
    </row>
    <row r="26" spans="1:7" ht="12.75">
      <c r="A26" s="31"/>
      <c r="B26" s="33" t="s">
        <v>44</v>
      </c>
      <c r="C26" s="58">
        <v>0.4</v>
      </c>
      <c r="D26" s="29" t="s">
        <v>19</v>
      </c>
      <c r="E26" s="59">
        <v>48.54</v>
      </c>
      <c r="F26" s="30">
        <f>IF(C26*E26=0,"",E26*C26)</f>
        <v>19.416</v>
      </c>
      <c r="G26" s="30">
        <f>IF(C26*E26=0,"",F26*$C$14)</f>
        <v>194.16</v>
      </c>
    </row>
    <row r="27" spans="1:7" ht="12.75">
      <c r="A27" s="31"/>
      <c r="B27" s="33" t="s">
        <v>43</v>
      </c>
      <c r="C27" s="58">
        <v>0.5</v>
      </c>
      <c r="D27" s="29" t="s">
        <v>19</v>
      </c>
      <c r="E27" s="59">
        <v>55.95</v>
      </c>
      <c r="F27" s="30">
        <f>IF(C27*E27=0,"",E27*C27)</f>
        <v>27.975</v>
      </c>
      <c r="G27" s="30">
        <f>IF(C27*E27=0,"",F27*$C$14)</f>
        <v>279.75</v>
      </c>
    </row>
    <row r="28" spans="1:7" ht="12.75">
      <c r="A28" s="28" t="s">
        <v>39</v>
      </c>
      <c r="B28" s="34"/>
      <c r="C28" s="29"/>
      <c r="D28" s="29"/>
      <c r="E28" s="29"/>
      <c r="F28" s="6"/>
      <c r="G28" s="30"/>
    </row>
    <row r="29" spans="1:7" ht="12.75">
      <c r="A29" s="28"/>
      <c r="B29" s="5" t="s">
        <v>44</v>
      </c>
      <c r="C29" s="58">
        <v>0.4</v>
      </c>
      <c r="D29" s="29" t="s">
        <v>19</v>
      </c>
      <c r="E29" s="59">
        <v>48.54</v>
      </c>
      <c r="F29" s="6">
        <f>IF(C29*E29=0,"",E29*C29)</f>
        <v>19.416</v>
      </c>
      <c r="G29" s="30">
        <f>IF(C29*E29=0,"",F29*$C$14)</f>
        <v>194.16</v>
      </c>
    </row>
    <row r="30" spans="1:7" ht="12.75">
      <c r="A30" s="31"/>
      <c r="B30" s="5" t="s">
        <v>43</v>
      </c>
      <c r="C30" s="58">
        <v>0.5</v>
      </c>
      <c r="D30" s="29" t="s">
        <v>19</v>
      </c>
      <c r="E30" s="59">
        <v>55.95</v>
      </c>
      <c r="F30" s="30">
        <f>IF(C30*E30=0,"",E30*C30)</f>
        <v>27.975</v>
      </c>
      <c r="G30" s="30">
        <f>IF(C30*E30=0,"",F30*$C$14)</f>
        <v>279.75</v>
      </c>
    </row>
    <row r="31" spans="1:7" ht="13.5" customHeight="1">
      <c r="A31" s="28" t="s">
        <v>40</v>
      </c>
      <c r="B31" s="29"/>
      <c r="C31" s="29"/>
      <c r="D31" s="29"/>
      <c r="E31" s="29"/>
      <c r="F31" s="6"/>
      <c r="G31" s="30"/>
    </row>
    <row r="32" spans="1:7" ht="12.75">
      <c r="A32" s="31"/>
      <c r="B32" s="33" t="s">
        <v>47</v>
      </c>
      <c r="C32" s="58">
        <v>0.35</v>
      </c>
      <c r="D32" s="29" t="s">
        <v>19</v>
      </c>
      <c r="E32" s="59">
        <v>53.75</v>
      </c>
      <c r="F32" s="30">
        <f>IF(C32*E32=0,"",E32*C32)</f>
        <v>18.8125</v>
      </c>
      <c r="G32" s="30">
        <f>IF(C32*E32=0,"",F32*$C$14)</f>
        <v>188.125</v>
      </c>
    </row>
    <row r="33" spans="1:7" ht="13.5" customHeight="1">
      <c r="A33" s="31"/>
      <c r="B33" s="29"/>
      <c r="C33" s="29"/>
      <c r="D33" s="29"/>
      <c r="E33" s="29"/>
      <c r="F33" s="6"/>
      <c r="G33" s="30"/>
    </row>
    <row r="34" spans="1:7" ht="13.5" customHeight="1">
      <c r="A34" s="35" t="s">
        <v>8</v>
      </c>
      <c r="B34" s="36"/>
      <c r="C34" s="36"/>
      <c r="D34" s="36"/>
      <c r="E34" s="36"/>
      <c r="F34" s="37">
        <f>SUM(F18:F33)</f>
        <v>137.0755</v>
      </c>
      <c r="G34" s="37">
        <f>SUM(G18:G33)</f>
        <v>1370.755</v>
      </c>
    </row>
    <row r="35" spans="1:7" ht="13.5" customHeight="1">
      <c r="A35" s="39" t="s">
        <v>9</v>
      </c>
      <c r="B35" s="39"/>
      <c r="C35" s="60">
        <v>0.1</v>
      </c>
      <c r="D35" s="39" t="str">
        <f>IF(C35&gt;=0,"Aufschlag","Abschlag")</f>
        <v>Aufschlag</v>
      </c>
      <c r="E35" s="39"/>
      <c r="F35" s="40"/>
      <c r="G35" s="30">
        <f>IF(C35=0,"",G34*C35)</f>
        <v>137.0755</v>
      </c>
    </row>
    <row r="36" spans="1:7" ht="12.75">
      <c r="A36" s="72" t="str">
        <f>CONCATENATE("Materialkosten exkl. MwSt. für"," ",C14,"m², inkl."," ",C35*100,"% ",D35,":")</f>
        <v>Materialkosten exkl. MwSt. für 10m², inkl. 10% Aufschlag:</v>
      </c>
      <c r="B36" s="73"/>
      <c r="C36" s="73"/>
      <c r="D36" s="73"/>
      <c r="E36" s="73"/>
      <c r="F36" s="73"/>
      <c r="G36" s="41">
        <f>IF(C35=0,G34,G34+G35)</f>
        <v>1507.8305</v>
      </c>
    </row>
    <row r="37" spans="1:7" ht="12.75">
      <c r="A37" s="31"/>
      <c r="B37" s="5"/>
      <c r="C37" s="5"/>
      <c r="D37" s="5"/>
      <c r="E37" s="5"/>
      <c r="F37" s="6"/>
      <c r="G37" s="5"/>
    </row>
    <row r="38" spans="1:7" ht="13.5" customHeight="1">
      <c r="A38" s="42" t="s">
        <v>10</v>
      </c>
      <c r="B38" s="43"/>
      <c r="C38" s="43"/>
      <c r="D38" s="43"/>
      <c r="E38" s="43" t="s">
        <v>11</v>
      </c>
      <c r="F38" s="43" t="s">
        <v>12</v>
      </c>
      <c r="G38" s="44" t="s">
        <v>6</v>
      </c>
    </row>
    <row r="39" spans="1:7" ht="12.75">
      <c r="A39" s="61">
        <v>36</v>
      </c>
      <c r="B39" s="45" t="s">
        <v>13</v>
      </c>
      <c r="C39" s="46"/>
      <c r="D39" s="46"/>
      <c r="E39" s="46" t="s">
        <v>14</v>
      </c>
      <c r="F39" s="46" t="s">
        <v>15</v>
      </c>
      <c r="G39" s="47"/>
    </row>
    <row r="40" spans="1:7" ht="12.75">
      <c r="A40" s="28" t="s">
        <v>16</v>
      </c>
      <c r="B40" s="5"/>
      <c r="C40" s="48"/>
      <c r="D40" s="48"/>
      <c r="E40" s="6">
        <f>IF(C40="","",C40*#REF!/60)</f>
      </c>
      <c r="F40" s="6">
        <f>IF(C40="","",D40*#REF!/60)</f>
      </c>
      <c r="G40" s="30"/>
    </row>
    <row r="41" spans="1:7" s="49" customFormat="1" ht="12.75">
      <c r="A41" s="5"/>
      <c r="B41" s="5" t="s">
        <v>20</v>
      </c>
      <c r="C41" s="48"/>
      <c r="D41" s="48"/>
      <c r="E41" s="62">
        <v>3</v>
      </c>
      <c r="F41" s="30">
        <f>IF(E41=0,"",$A$39/60*E41)</f>
        <v>1.7999999999999998</v>
      </c>
      <c r="G41" s="30">
        <f>IF(E41=0,"",F41*$C$14)</f>
        <v>18</v>
      </c>
    </row>
    <row r="42" spans="1:7" ht="12.75">
      <c r="A42" s="28" t="s">
        <v>25</v>
      </c>
      <c r="B42" s="5"/>
      <c r="C42" s="48"/>
      <c r="D42" s="48"/>
      <c r="E42" s="6">
        <f>IF(C42="","",C42*#REF!/60)</f>
      </c>
      <c r="F42" s="6"/>
      <c r="G42" s="30"/>
    </row>
    <row r="43" spans="1:7" ht="25.5">
      <c r="A43" s="5"/>
      <c r="B43" s="50" t="s">
        <v>34</v>
      </c>
      <c r="C43" s="48"/>
      <c r="D43" s="48"/>
      <c r="E43" s="62">
        <v>4</v>
      </c>
      <c r="F43" s="30">
        <f>IF(E43=0,"",$A$39/60*E43)</f>
        <v>2.4</v>
      </c>
      <c r="G43" s="30">
        <f>IF(E43=0,"",F43*$C$14)</f>
        <v>24</v>
      </c>
    </row>
    <row r="44" spans="1:7" ht="19.5" customHeight="1">
      <c r="A44" s="4" t="s">
        <v>18</v>
      </c>
      <c r="B44" s="50"/>
      <c r="C44" s="48"/>
      <c r="D44" s="48"/>
      <c r="E44" s="48"/>
      <c r="F44" s="6"/>
      <c r="G44" s="30"/>
    </row>
    <row r="45" spans="1:7" ht="25.5">
      <c r="A45" s="5"/>
      <c r="B45" s="50" t="s">
        <v>35</v>
      </c>
      <c r="C45" s="48"/>
      <c r="D45" s="48"/>
      <c r="E45" s="62">
        <v>6</v>
      </c>
      <c r="F45" s="30">
        <f>IF(E45=0,"",$A$39/60*E45)</f>
        <v>3.5999999999999996</v>
      </c>
      <c r="G45" s="30">
        <f>IF(E45=0,"",F45*$C$14)</f>
        <v>36</v>
      </c>
    </row>
    <row r="46" spans="1:7" ht="12.75">
      <c r="A46" s="28" t="s">
        <v>38</v>
      </c>
      <c r="B46" s="5"/>
      <c r="C46" s="48"/>
      <c r="D46" s="48"/>
      <c r="E46" s="6">
        <f>IF(C46="","",C46*#REF!/60)</f>
      </c>
      <c r="F46" s="6"/>
      <c r="G46" s="30"/>
    </row>
    <row r="47" spans="1:7" ht="25.5">
      <c r="A47" s="5"/>
      <c r="B47" s="50" t="s">
        <v>41</v>
      </c>
      <c r="C47" s="48"/>
      <c r="D47" s="48"/>
      <c r="E47" s="62">
        <v>5</v>
      </c>
      <c r="F47" s="30">
        <f>IF(E47=0,"",$A$39/60*E47)</f>
        <v>3</v>
      </c>
      <c r="G47" s="30">
        <f>IF(E47=0,"",F47*$C$14)</f>
        <v>30</v>
      </c>
    </row>
    <row r="48" spans="1:7" ht="12.75">
      <c r="A48" s="28" t="s">
        <v>39</v>
      </c>
      <c r="B48" s="5"/>
      <c r="C48" s="48"/>
      <c r="D48" s="48"/>
      <c r="E48" s="6">
        <f>IF(C48="","",C48*#REF!/60)</f>
      </c>
      <c r="F48" s="6"/>
      <c r="G48" s="30"/>
    </row>
    <row r="49" spans="1:7" ht="25.5">
      <c r="A49" s="5"/>
      <c r="B49" s="50" t="s">
        <v>41</v>
      </c>
      <c r="C49" s="48"/>
      <c r="D49" s="48"/>
      <c r="E49" s="62">
        <v>5</v>
      </c>
      <c r="F49" s="30">
        <f>IF(E49=0,"",$A$39/60*E49)</f>
        <v>3</v>
      </c>
      <c r="G49" s="30">
        <f>IF(E49=0,"",F49*$C$14)</f>
        <v>30</v>
      </c>
    </row>
    <row r="50" spans="1:7" ht="12.75">
      <c r="A50" s="28" t="s">
        <v>40</v>
      </c>
      <c r="B50" s="5"/>
      <c r="C50" s="48"/>
      <c r="D50" s="48"/>
      <c r="E50" s="48"/>
      <c r="F50" s="6"/>
      <c r="G50" s="30"/>
    </row>
    <row r="51" spans="1:7" ht="12.75">
      <c r="A51" s="5"/>
      <c r="B51" s="50" t="s">
        <v>42</v>
      </c>
      <c r="C51" s="48"/>
      <c r="D51" s="48"/>
      <c r="E51" s="62">
        <v>2</v>
      </c>
      <c r="F51" s="30">
        <f>IF(E51=0,"",$A$39/60*E51)</f>
        <v>1.2</v>
      </c>
      <c r="G51" s="30">
        <f>IF(E51=0,"",F51*$C$14)</f>
        <v>12</v>
      </c>
    </row>
    <row r="52" spans="1:7" ht="12.75">
      <c r="A52" s="5"/>
      <c r="B52" s="50" t="s">
        <v>49</v>
      </c>
      <c r="C52" s="48"/>
      <c r="D52" s="48"/>
      <c r="E52" s="48"/>
      <c r="F52" s="6"/>
      <c r="G52" s="30"/>
    </row>
    <row r="53" spans="1:7" ht="12.75">
      <c r="A53" s="35" t="s">
        <v>12</v>
      </c>
      <c r="B53" s="51"/>
      <c r="C53" s="52"/>
      <c r="D53" s="52"/>
      <c r="E53" s="52">
        <f>SUM(E40:E52)</f>
        <v>25</v>
      </c>
      <c r="F53" s="37">
        <f>SUM(F40:F52)</f>
        <v>14.999999999999998</v>
      </c>
      <c r="G53" s="38">
        <f>SUM(G40:G52)</f>
        <v>150</v>
      </c>
    </row>
    <row r="54" spans="1:7" ht="12.75">
      <c r="A54" s="53" t="s">
        <v>17</v>
      </c>
      <c r="B54" s="53"/>
      <c r="C54" s="63">
        <v>0.1</v>
      </c>
      <c r="D54" s="53" t="str">
        <f>IF(C54&lt;0,"Abzug","Aufschlag")</f>
        <v>Aufschlag</v>
      </c>
      <c r="E54" s="5"/>
      <c r="F54" s="5"/>
      <c r="G54" s="30">
        <f>IF(C54=0,"",G53*C54)</f>
        <v>15</v>
      </c>
    </row>
    <row r="55" spans="1:7" ht="12.75">
      <c r="A55" s="72" t="str">
        <f>CONCATENATE("Lohnkosten für die Fläche von ",C14," m² inkl. ",C54*100,"% ",D54,":")</f>
        <v>Lohnkosten für die Fläche von 10 m² inkl. 10% Aufschlag:</v>
      </c>
      <c r="B55" s="73"/>
      <c r="C55" s="73"/>
      <c r="D55" s="73"/>
      <c r="E55" s="73"/>
      <c r="F55" s="73"/>
      <c r="G55" s="41">
        <f>IF(C54=0,G53,G53+G54)</f>
        <v>165</v>
      </c>
    </row>
    <row r="56" spans="1:7" ht="12.75">
      <c r="A56" s="54"/>
      <c r="B56" s="54"/>
      <c r="C56" s="54"/>
      <c r="D56" s="54"/>
      <c r="E56" s="54"/>
      <c r="F56" s="55"/>
      <c r="G56" s="54"/>
    </row>
    <row r="57" spans="1:7" ht="15.75">
      <c r="A57" s="70" t="str">
        <f>CONCATENATE("Angebotspreis für die Fläche von ",C14," m² - ohne MwSt:")</f>
        <v>Angebotspreis für die Fläche von 10 m² - ohne MwSt:</v>
      </c>
      <c r="B57" s="71"/>
      <c r="C57" s="71"/>
      <c r="D57" s="71"/>
      <c r="E57" s="71"/>
      <c r="F57" s="71"/>
      <c r="G57" s="64">
        <f>G36+G55</f>
        <v>1672.8305</v>
      </c>
    </row>
    <row r="58" spans="1:7" ht="13.5" customHeight="1">
      <c r="A58" s="31"/>
      <c r="B58" s="5"/>
      <c r="C58" s="5"/>
      <c r="D58" s="5"/>
      <c r="E58" s="5"/>
      <c r="F58" s="6"/>
      <c r="G58" s="5"/>
    </row>
    <row r="59" spans="1:7" ht="12.75">
      <c r="A59" s="5"/>
      <c r="B59" s="5"/>
      <c r="C59" s="5"/>
      <c r="D59" s="5"/>
      <c r="E59" s="5"/>
      <c r="F59" s="6"/>
      <c r="G59" s="5"/>
    </row>
    <row r="60" spans="1:7" ht="12.75">
      <c r="A60" s="5"/>
      <c r="B60" s="56" t="s">
        <v>31</v>
      </c>
      <c r="C60" s="5"/>
      <c r="D60" s="5"/>
      <c r="E60" s="5"/>
      <c r="F60" s="6"/>
      <c r="G60" s="5"/>
    </row>
    <row r="61" spans="1:7" ht="12.75">
      <c r="A61" s="5"/>
      <c r="B61" s="67"/>
      <c r="C61" s="67"/>
      <c r="D61" s="67"/>
      <c r="E61" s="67"/>
      <c r="F61" s="67"/>
      <c r="G61" s="56"/>
    </row>
    <row r="62" spans="1:7" ht="12.75">
      <c r="A62" s="5"/>
      <c r="B62" s="67"/>
      <c r="C62" s="67"/>
      <c r="D62" s="67"/>
      <c r="E62" s="67"/>
      <c r="F62" s="67"/>
      <c r="G62" s="5"/>
    </row>
    <row r="63" spans="1:7" ht="12.75">
      <c r="A63" s="5"/>
      <c r="B63" s="67"/>
      <c r="C63" s="67"/>
      <c r="D63" s="67"/>
      <c r="E63" s="67"/>
      <c r="F63" s="67"/>
      <c r="G63" s="5"/>
    </row>
    <row r="64" spans="1:7" ht="12.75">
      <c r="A64" s="5"/>
      <c r="B64" s="67"/>
      <c r="C64" s="67"/>
      <c r="D64" s="67"/>
      <c r="E64" s="67"/>
      <c r="F64" s="67"/>
      <c r="G64" s="5"/>
    </row>
    <row r="65" spans="1:7" ht="12.75">
      <c r="A65" s="5"/>
      <c r="B65" s="67"/>
      <c r="C65" s="67"/>
      <c r="D65" s="67"/>
      <c r="E65" s="67"/>
      <c r="F65" s="67"/>
      <c r="G65" s="5"/>
    </row>
    <row r="66" spans="1:7" ht="12.75">
      <c r="A66" s="5"/>
      <c r="B66" s="67"/>
      <c r="C66" s="67"/>
      <c r="D66" s="67"/>
      <c r="E66" s="67"/>
      <c r="F66" s="67"/>
      <c r="G66" s="5"/>
    </row>
    <row r="67" spans="1:7" ht="12.75">
      <c r="A67" s="5"/>
      <c r="B67" s="67"/>
      <c r="C67" s="67"/>
      <c r="D67" s="67"/>
      <c r="E67" s="67"/>
      <c r="F67" s="67"/>
      <c r="G67" s="5"/>
    </row>
    <row r="68" spans="1:7" ht="12.75">
      <c r="A68" s="5"/>
      <c r="B68" s="67"/>
      <c r="C68" s="67"/>
      <c r="D68" s="67"/>
      <c r="E68" s="67"/>
      <c r="F68" s="67"/>
      <c r="G68" s="5"/>
    </row>
    <row r="69" spans="1:7" ht="12.75">
      <c r="A69" s="5"/>
      <c r="B69" s="67"/>
      <c r="C69" s="67"/>
      <c r="D69" s="67"/>
      <c r="E69" s="67"/>
      <c r="F69" s="67"/>
      <c r="G69" s="5"/>
    </row>
    <row r="70" spans="1:7" ht="12.75">
      <c r="A70" s="5"/>
      <c r="B70" s="67"/>
      <c r="C70" s="67"/>
      <c r="D70" s="67"/>
      <c r="E70" s="67"/>
      <c r="F70" s="67"/>
      <c r="G70" s="5"/>
    </row>
    <row r="71" spans="1:7" ht="12.75">
      <c r="A71" s="5"/>
      <c r="B71" s="67"/>
      <c r="C71" s="67"/>
      <c r="D71" s="67"/>
      <c r="E71" s="67"/>
      <c r="F71" s="67"/>
      <c r="G71" s="5"/>
    </row>
    <row r="72" spans="1:7" ht="12.75">
      <c r="A72" s="5"/>
      <c r="B72" s="67"/>
      <c r="C72" s="67"/>
      <c r="D72" s="67"/>
      <c r="E72" s="67"/>
      <c r="F72" s="67"/>
      <c r="G72" s="5"/>
    </row>
    <row r="73" spans="1:7" ht="12.75">
      <c r="A73" s="5"/>
      <c r="B73" s="67"/>
      <c r="C73" s="67"/>
      <c r="D73" s="67"/>
      <c r="E73" s="67"/>
      <c r="F73" s="67"/>
      <c r="G73" s="5"/>
    </row>
    <row r="74" spans="1:7" ht="12.75">
      <c r="A74" s="5"/>
      <c r="B74" s="67"/>
      <c r="C74" s="67"/>
      <c r="D74" s="67"/>
      <c r="E74" s="67"/>
      <c r="F74" s="67"/>
      <c r="G74" s="5"/>
    </row>
    <row r="75" spans="1:7" ht="12.75">
      <c r="A75" s="5"/>
      <c r="B75" s="5"/>
      <c r="C75" s="5"/>
      <c r="D75" s="5"/>
      <c r="E75" s="5"/>
      <c r="F75" s="6"/>
      <c r="G75" s="5"/>
    </row>
    <row r="76" spans="1:7" ht="38.25" customHeight="1">
      <c r="A76" s="75" t="s">
        <v>30</v>
      </c>
      <c r="B76" s="75"/>
      <c r="C76" s="75"/>
      <c r="D76" s="75"/>
      <c r="E76" s="75"/>
      <c r="F76" s="75"/>
      <c r="G76" s="75"/>
    </row>
  </sheetData>
  <sheetProtection password="EFCC" sheet="1" selectLockedCells="1"/>
  <mergeCells count="20">
    <mergeCell ref="A36:F36"/>
    <mergeCell ref="A55:F55"/>
    <mergeCell ref="C14:F14"/>
    <mergeCell ref="A76:G76"/>
    <mergeCell ref="A9:B9"/>
    <mergeCell ref="A10:B10"/>
    <mergeCell ref="C10:G10"/>
    <mergeCell ref="A12:B12"/>
    <mergeCell ref="C12:G12"/>
    <mergeCell ref="A11:B11"/>
    <mergeCell ref="C11:G11"/>
    <mergeCell ref="B61:F74"/>
    <mergeCell ref="A1:G1"/>
    <mergeCell ref="A6:B6"/>
    <mergeCell ref="C6:G6"/>
    <mergeCell ref="A7:B7"/>
    <mergeCell ref="C7:G7"/>
    <mergeCell ref="A8:B8"/>
    <mergeCell ref="C8:G8"/>
    <mergeCell ref="A57:F57"/>
  </mergeCells>
  <printOptions horizontalCentered="1"/>
  <pageMargins left="0.7086614173228347" right="0.7086614173228347" top="0.4724409448818898" bottom="0.1968503937007874" header="0.31496062992125984" footer="0.31496062992125984"/>
  <pageSetup horizontalDpi="600" verticalDpi="600" orientation="portrait" paperSize="9" scale="83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2023-04-25T09:48:04Z</cp:lastPrinted>
  <dcterms:created xsi:type="dcterms:W3CDTF">1998-05-04T10:36:49Z</dcterms:created>
  <dcterms:modified xsi:type="dcterms:W3CDTF">2024-01-25T09:54:20Z</dcterms:modified>
  <cp:category/>
  <cp:version/>
  <cp:contentType/>
  <cp:contentStatus/>
</cp:coreProperties>
</file>