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6. Objektbeschichtung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<sst xmlns="http://schemas.openxmlformats.org/spreadsheetml/2006/main" count="63" uniqueCount="48">
  <si>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</si>
  <si>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</si>
  <si>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</si>
  <si>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</si>
  <si>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</si>
  <si>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</si>
  <si>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</si>
  <si>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</si>
  <si>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</si>
  <si>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</si>
  <si>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</si>
  <si>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</si>
  <si>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</si>
  <si>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</si>
  <si>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</si>
  <si>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</si>
  <si>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</si>
  <si>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</si>
  <si>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</si>
  <si>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</si>
  <si>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</si>
  <si>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Absandung:</t>
  </si>
  <si>
    <t>Quarzsand 0,3-0,8 mm (25 kg)</t>
  </si>
  <si>
    <t>Quarzsand 0,1-0,2 mm (25 kg)</t>
  </si>
  <si>
    <t>2. Grundieren + ggf Absanden</t>
  </si>
  <si>
    <t>Richtpreiskalkulation</t>
  </si>
  <si>
    <t>Kratzspachtelung verfüllt:</t>
  </si>
  <si>
    <t xml:space="preserve">Quarzsand 0,1-0,2 mm </t>
  </si>
  <si>
    <t>Quarzsand 0,3-0,8 mm</t>
  </si>
  <si>
    <t xml:space="preserve">Quarzsand 0,3-0,8 mm 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</si>
  <si>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</si>
  <si>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</si>
  <si>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</si>
  <si>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>Aufbringen des Grundierharzes  und anschließendes Abstreuen mit Quarzsand</t>
  </si>
  <si>
    <t>Aufbringen der Kratzspachtelung zur Egalisierung des Untergrundes</t>
  </si>
  <si>
    <t>Beschichtung verfüllt:</t>
  </si>
  <si>
    <t>4. Beschichtung</t>
  </si>
  <si>
    <t>Epoxy Beschichtung EP 2 - RAL 7044</t>
  </si>
  <si>
    <t>Aufbringen der Beschichtung mit Quarzsand verfüllten, selbstverlaufenden Beschichtung und anschließend entlüftet mittels Entlüftungswalze</t>
  </si>
  <si>
    <t xml:space="preserve">3. Kratzspachtelung </t>
  </si>
  <si>
    <r>
      <t xml:space="preserve">2. Absandung </t>
    </r>
    <r>
      <rPr>
        <sz val="10"/>
        <color indexed="10"/>
        <rFont val="Arial"/>
        <family val="2"/>
      </rPr>
      <t>(Eventualposition)</t>
    </r>
  </si>
  <si>
    <t>Murexin Objektbeschichtung EP 2 - Bfl</t>
  </si>
  <si>
    <t>Einstreuchips 1 mm zB RAL7044/9005/9010</t>
  </si>
  <si>
    <t>Epoxy Beschichtung EP 2 - RAL 7044 (15 kg)</t>
  </si>
  <si>
    <t>Einstreuchips</t>
  </si>
  <si>
    <t>16 / Stand Jänner 2023</t>
  </si>
  <si>
    <t>Epoxy Grundierharz GH 21</t>
  </si>
  <si>
    <t>Epoxy Grundierharz GH 21 (30 kg)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</si>
</sst>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178" fontId="5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78" fontId="4" fillId="33" borderId="0" xfId="0" applyNumberFormat="1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49" fillId="33" borderId="0" xfId="0" applyNumberFormat="1" applyFont="1" applyFill="1" applyBorder="1" applyAlignment="1" applyProtection="1">
      <alignment vertical="center"/>
      <protection hidden="1"/>
    </xf>
    <xf numFmtId="183" fontId="6" fillId="0" borderId="0" xfId="0" applyNumberFormat="1" applyFont="1" applyFill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right" vertical="center"/>
      <protection hidden="1"/>
    </xf>
    <xf numFmtId="178" fontId="3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2" fontId="0" fillId="33" borderId="0" xfId="61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61" applyNumberFormat="1" applyFont="1" applyFill="1" applyAlignment="1" applyProtection="1">
      <alignment horizontal="right" vertical="center"/>
      <protection hidden="1"/>
    </xf>
    <xf numFmtId="194" fontId="50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84" fontId="3" fillId="34" borderId="12" xfId="0" applyNumberFormat="1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left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3" fillId="33" borderId="0" xfId="0" applyNumberFormat="1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61" applyNumberFormat="1" applyFont="1" applyFill="1" applyAlignment="1" applyProtection="1">
      <alignment vertical="center"/>
      <protection hidden="1" locked="0"/>
    </xf>
    <xf numFmtId="194" fontId="0" fillId="35" borderId="0" xfId="61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3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3" fillId="34" borderId="10" xfId="0" applyFont="1" applyFill="1" applyBorder="1" applyAlignment="1" applyProtection="1">
      <alignment horizontal="right" vertical="center"/>
      <protection hidden="1"/>
    </xf>
    <xf numFmtId="0" fontId="3" fillId="34" borderId="11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28575</xdr:rowOff>
    </xdr:from>
    <xdr:to>
      <xdr:col>6</xdr:col>
      <xdr:colOff>971550</xdr:colOff>
      <xdr:row>0</xdr:row>
      <xdr:rowOff>533400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7"/>
  <sheetViews>
    <sheetView tabSelected="1" workbookViewId="0" topLeftCell="A1">
      <selection activeCell="C15" sqref="C15:F15"/>
    </sheetView>
  </sheetViews>
  <sheetFormatPr defaultColWidth="11.421875" defaultRowHeight="12.75"/>
  <cols>
    <col min="1" max="1" width="9.8515625" style="1" customWidth="1"/>
    <col min="2" max="2" width="42.28125" style="1" bestFit="1" customWidth="1"/>
    <col min="3" max="3" width="9.00390625" style="1" customWidth="1"/>
    <col min="4" max="4" width="4.00390625" style="1" customWidth="1"/>
    <col min="5" max="5" width="11.421875" style="1" customWidth="1"/>
    <col min="6" max="6" width="10.7109375" style="52" customWidth="1"/>
    <col min="7" max="7" width="14.8515625" style="1" bestFit="1" customWidth="1"/>
    <col min="8" max="16384" width="11.421875" style="1" customWidth="1"/>
  </cols>
  <sheetData>
    <row r="1" spans="1:9" ht="52.5" customHeight="1">
      <c r="A1" s="72" t="s">
        <v>25</v>
      </c>
      <c r="B1" s="72"/>
      <c r="C1" s="72"/>
      <c r="D1" s="72"/>
      <c r="E1" s="72"/>
      <c r="F1" s="72"/>
      <c r="G1" s="72"/>
      <c r="I1" s="2"/>
    </row>
    <row r="2" spans="1:9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32</v>
      </c>
      <c r="B3" s="5"/>
      <c r="C3" s="5"/>
      <c r="D3" s="5"/>
      <c r="E3" s="5"/>
      <c r="F3" s="6"/>
      <c r="G3" s="7" t="s">
        <v>45</v>
      </c>
    </row>
    <row r="4" spans="1:7" ht="18">
      <c r="A4" s="8" t="s">
        <v>41</v>
      </c>
      <c r="B4" s="9"/>
      <c r="C4" s="10"/>
      <c r="D4" s="10"/>
      <c r="E4" s="10"/>
      <c r="F4" s="11"/>
      <c r="G4" s="62"/>
    </row>
    <row r="5" spans="1:7" ht="18">
      <c r="A5" s="12"/>
      <c r="B5" s="12"/>
      <c r="C5" s="12"/>
      <c r="D5" s="12"/>
      <c r="E5" s="12"/>
      <c r="F5" s="13"/>
      <c r="G5" s="12"/>
    </row>
    <row r="6" spans="1:9" ht="18" customHeight="1">
      <c r="A6" s="65" t="s">
        <v>0</v>
      </c>
      <c r="B6" s="65"/>
      <c r="C6" s="64" t="s">
        <v>46</v>
      </c>
      <c r="D6" s="64"/>
      <c r="E6" s="64"/>
      <c r="F6" s="64"/>
      <c r="G6" s="64"/>
      <c r="I6" s="14"/>
    </row>
    <row r="7" spans="1:9" ht="15.75">
      <c r="A7" s="65" t="s">
        <v>21</v>
      </c>
      <c r="B7" s="65"/>
      <c r="C7" s="64" t="s">
        <v>29</v>
      </c>
      <c r="D7" s="64"/>
      <c r="E7" s="64"/>
      <c r="F7" s="64"/>
      <c r="G7" s="64"/>
      <c r="I7" s="14"/>
    </row>
    <row r="8" spans="1:9" ht="15.75">
      <c r="A8" s="65" t="s">
        <v>26</v>
      </c>
      <c r="B8" s="65"/>
      <c r="C8" s="64" t="s">
        <v>46</v>
      </c>
      <c r="D8" s="64"/>
      <c r="E8" s="64"/>
      <c r="F8" s="64"/>
      <c r="G8" s="64"/>
      <c r="I8" s="14"/>
    </row>
    <row r="9" spans="1:9" ht="15.75">
      <c r="A9" s="15"/>
      <c r="B9" s="15"/>
      <c r="C9" s="64" t="s">
        <v>27</v>
      </c>
      <c r="D9" s="64"/>
      <c r="E9" s="64"/>
      <c r="F9" s="64"/>
      <c r="G9" s="64"/>
      <c r="I9" s="14"/>
    </row>
    <row r="10" spans="1:9" ht="15.75">
      <c r="A10" s="65"/>
      <c r="B10" s="65"/>
      <c r="C10" s="64" t="s">
        <v>28</v>
      </c>
      <c r="D10" s="64"/>
      <c r="E10" s="64"/>
      <c r="F10" s="64"/>
      <c r="G10" s="64"/>
      <c r="I10" s="14"/>
    </row>
    <row r="11" spans="1:9" ht="15.75">
      <c r="A11" s="61" t="s">
        <v>35</v>
      </c>
      <c r="B11" s="61"/>
      <c r="C11" s="4" t="s">
        <v>37</v>
      </c>
      <c r="D11" s="60"/>
      <c r="E11" s="60"/>
      <c r="F11" s="60"/>
      <c r="G11" s="60"/>
      <c r="I11" s="14"/>
    </row>
    <row r="12" spans="1:9" ht="15.75">
      <c r="A12" s="61"/>
      <c r="B12" s="61"/>
      <c r="C12" s="64" t="s">
        <v>27</v>
      </c>
      <c r="D12" s="64"/>
      <c r="E12" s="64"/>
      <c r="F12" s="64"/>
      <c r="G12" s="64"/>
      <c r="I12" s="14"/>
    </row>
    <row r="13" spans="1:9" ht="15.75">
      <c r="A13" s="15"/>
      <c r="B13" s="15"/>
      <c r="C13" s="64" t="s">
        <v>44</v>
      </c>
      <c r="D13" s="64"/>
      <c r="E13" s="64"/>
      <c r="F13" s="64"/>
      <c r="G13" s="64"/>
      <c r="I13" s="14"/>
    </row>
    <row r="14" spans="1:9" ht="15.75">
      <c r="A14" s="65"/>
      <c r="B14" s="65"/>
      <c r="C14" s="64"/>
      <c r="D14" s="64"/>
      <c r="E14" s="64"/>
      <c r="F14" s="64"/>
      <c r="G14" s="64"/>
      <c r="I14" s="14"/>
    </row>
    <row r="15" spans="1:9" ht="15.75">
      <c r="A15" s="5"/>
      <c r="B15" s="16" t="s">
        <v>1</v>
      </c>
      <c r="C15" s="66">
        <v>10</v>
      </c>
      <c r="D15" s="66"/>
      <c r="E15" s="66"/>
      <c r="F15" s="66"/>
      <c r="G15" s="17"/>
      <c r="I15" s="18"/>
    </row>
    <row r="16" spans="1:7" ht="12.75">
      <c r="A16" s="5"/>
      <c r="B16" s="5"/>
      <c r="C16" s="5"/>
      <c r="D16" s="5"/>
      <c r="E16" s="5"/>
      <c r="F16" s="6"/>
      <c r="G16" s="6"/>
    </row>
    <row r="17" spans="1:7" ht="12.75">
      <c r="A17" s="19"/>
      <c r="B17" s="20" t="s">
        <v>2</v>
      </c>
      <c r="C17" s="21" t="s">
        <v>3</v>
      </c>
      <c r="D17" s="21"/>
      <c r="E17" s="22" t="s">
        <v>4</v>
      </c>
      <c r="F17" s="23" t="s">
        <v>5</v>
      </c>
      <c r="G17" s="24" t="s">
        <v>6</v>
      </c>
    </row>
    <row r="18" spans="1:7" ht="12.75">
      <c r="A18" s="25" t="s">
        <v>7</v>
      </c>
      <c r="B18" s="26"/>
      <c r="C18" s="26"/>
      <c r="D18" s="26"/>
      <c r="E18" s="26"/>
      <c r="F18" s="6"/>
      <c r="G18" s="27"/>
    </row>
    <row r="19" spans="1:7" ht="12.75">
      <c r="A19" s="28"/>
      <c r="B19" s="5" t="s">
        <v>47</v>
      </c>
      <c r="C19" s="53">
        <v>0.3</v>
      </c>
      <c r="D19" s="26" t="s">
        <v>19</v>
      </c>
      <c r="E19" s="54">
        <v>27.83</v>
      </c>
      <c r="F19" s="27">
        <f>IF(C19*E19=0,"",E19*C19)</f>
        <v>8.348999999999998</v>
      </c>
      <c r="G19" s="27">
        <f>IF(C19*E19=0,"",F19*$C$15)</f>
        <v>83.48999999999998</v>
      </c>
    </row>
    <row r="20" spans="1:7" ht="12.75">
      <c r="A20" s="25" t="s">
        <v>40</v>
      </c>
      <c r="B20" s="5"/>
      <c r="C20" s="26"/>
      <c r="D20" s="26"/>
      <c r="E20" s="26"/>
      <c r="F20" s="6"/>
      <c r="G20" s="29"/>
    </row>
    <row r="21" spans="1:7" ht="12.75">
      <c r="A21" s="28"/>
      <c r="B21" s="5" t="s">
        <v>22</v>
      </c>
      <c r="C21" s="53">
        <v>1.5</v>
      </c>
      <c r="D21" s="26" t="s">
        <v>19</v>
      </c>
      <c r="E21" s="54">
        <v>0.81</v>
      </c>
      <c r="F21" s="27">
        <f>IF(C21*E21=0,"",E21*C21)</f>
        <v>1.215</v>
      </c>
      <c r="G21" s="27">
        <f>IF(C21*E21=0,"",F21*$C$15)</f>
        <v>12.15</v>
      </c>
    </row>
    <row r="22" spans="1:7" ht="12.75">
      <c r="A22" s="25" t="s">
        <v>39</v>
      </c>
      <c r="B22" s="26"/>
      <c r="C22" s="26"/>
      <c r="D22" s="26"/>
      <c r="E22" s="26"/>
      <c r="F22" s="6"/>
      <c r="G22" s="29"/>
    </row>
    <row r="23" spans="1:7" ht="12.75">
      <c r="A23" s="28"/>
      <c r="B23" s="5" t="s">
        <v>47</v>
      </c>
      <c r="C23" s="53">
        <v>0.6</v>
      </c>
      <c r="D23" s="26" t="s">
        <v>19</v>
      </c>
      <c r="E23" s="54">
        <v>27.83</v>
      </c>
      <c r="F23" s="27">
        <f>IF(C23*E23=0,"",E23*C23)</f>
        <v>16.697999999999997</v>
      </c>
      <c r="G23" s="27">
        <f>IF(C23*E23=0,"",F23*$C$15)</f>
        <v>166.97999999999996</v>
      </c>
    </row>
    <row r="24" spans="1:7" ht="12.75">
      <c r="A24" s="28"/>
      <c r="B24" s="26" t="s">
        <v>23</v>
      </c>
      <c r="C24" s="53">
        <v>0.6</v>
      </c>
      <c r="D24" s="26" t="s">
        <v>19</v>
      </c>
      <c r="E24" s="54">
        <v>0.81</v>
      </c>
      <c r="F24" s="27">
        <f>IF(C24*E24=0,"",E24*C24)</f>
        <v>0.486</v>
      </c>
      <c r="G24" s="27">
        <f>IF(C24*E24=0,"",F24*$C$15)</f>
        <v>4.859999999999999</v>
      </c>
    </row>
    <row r="25" spans="1:7" ht="12.75">
      <c r="A25" s="28"/>
      <c r="B25" s="5" t="s">
        <v>22</v>
      </c>
      <c r="C25" s="53">
        <v>0.6</v>
      </c>
      <c r="D25" s="26" t="s">
        <v>19</v>
      </c>
      <c r="E25" s="54">
        <v>0.81</v>
      </c>
      <c r="F25" s="27">
        <f>IF(C25*E25=0,"",E25*C25)</f>
        <v>0.486</v>
      </c>
      <c r="G25" s="27">
        <f>IF(C25*E25=0,"",F25*$C$15)</f>
        <v>4.859999999999999</v>
      </c>
    </row>
    <row r="26" spans="1:7" ht="12.75">
      <c r="A26" s="25" t="s">
        <v>36</v>
      </c>
      <c r="B26" s="5"/>
      <c r="C26" s="26"/>
      <c r="D26" s="26"/>
      <c r="E26" s="26"/>
      <c r="F26" s="6"/>
      <c r="G26" s="29"/>
    </row>
    <row r="27" spans="1:7" ht="12.75">
      <c r="A27" s="28"/>
      <c r="B27" s="5" t="s">
        <v>43</v>
      </c>
      <c r="C27" s="53">
        <v>2</v>
      </c>
      <c r="D27" s="26" t="s">
        <v>19</v>
      </c>
      <c r="E27" s="54">
        <v>27.68</v>
      </c>
      <c r="F27" s="27">
        <f>IF(C27*E27=0,"",E27*C27)</f>
        <v>55.36</v>
      </c>
      <c r="G27" s="27">
        <f>IF(C27*E27=0,"",F27*$C$15)</f>
        <v>553.6</v>
      </c>
    </row>
    <row r="28" spans="1:7" ht="12.75">
      <c r="A28" s="28"/>
      <c r="B28" s="5" t="s">
        <v>23</v>
      </c>
      <c r="C28" s="53">
        <v>0.8</v>
      </c>
      <c r="D28" s="26" t="s">
        <v>19</v>
      </c>
      <c r="E28" s="54">
        <v>0.81</v>
      </c>
      <c r="F28" s="27">
        <f>IF(C28*E28=0,"",E28*C28)</f>
        <v>0.6480000000000001</v>
      </c>
      <c r="G28" s="27">
        <f>IF(C28*E28=0,"",F28*$C$15)</f>
        <v>6.480000000000001</v>
      </c>
    </row>
    <row r="29" spans="1:7" ht="12.75">
      <c r="A29" s="28"/>
      <c r="B29" s="5" t="s">
        <v>42</v>
      </c>
      <c r="C29" s="53">
        <v>0.04</v>
      </c>
      <c r="D29" s="26" t="s">
        <v>19</v>
      </c>
      <c r="E29" s="54">
        <v>49.05</v>
      </c>
      <c r="F29" s="27">
        <f>IF(C29*E29=0,"",E29*C29)</f>
        <v>1.962</v>
      </c>
      <c r="G29" s="27">
        <f>IF(C29*E29=0,"",F29*$C$15)</f>
        <v>19.62</v>
      </c>
    </row>
    <row r="30" spans="1:7" ht="13.5" customHeight="1">
      <c r="A30" s="30" t="s">
        <v>8</v>
      </c>
      <c r="B30" s="31"/>
      <c r="C30" s="31"/>
      <c r="D30" s="31"/>
      <c r="E30" s="31"/>
      <c r="F30" s="32">
        <f>SUM(F19:F29)</f>
        <v>85.204</v>
      </c>
      <c r="G30" s="33">
        <f>SUM(G19:G29)</f>
        <v>852.0400000000001</v>
      </c>
    </row>
    <row r="31" spans="1:7" ht="13.5" customHeight="1">
      <c r="A31" s="34" t="s">
        <v>9</v>
      </c>
      <c r="B31" s="34"/>
      <c r="C31" s="55">
        <v>0.1</v>
      </c>
      <c r="D31" s="34" t="str">
        <f>IF(C31&gt;=0,"Aufschlag","Abschlag")</f>
        <v>Aufschlag</v>
      </c>
      <c r="E31" s="34"/>
      <c r="F31" s="27"/>
      <c r="G31" s="27">
        <f>IF(C31=0,"",G30*C31)</f>
        <v>85.20400000000001</v>
      </c>
    </row>
    <row r="32" spans="1:7" ht="12.75">
      <c r="A32" s="70" t="str">
        <f>CONCATENATE("Materialkosten exkl. MwSt. für"," ",C15,"m², inkl."," ",C31*100,"% ",D31,":")</f>
        <v>Materialkosten exkl. MwSt. für 10m², inkl. 10% Aufschlag:</v>
      </c>
      <c r="B32" s="71"/>
      <c r="C32" s="71"/>
      <c r="D32" s="71"/>
      <c r="E32" s="71"/>
      <c r="F32" s="71"/>
      <c r="G32" s="35">
        <f>IF(C31=0,G30,G30+G31)</f>
        <v>937.2440000000001</v>
      </c>
    </row>
    <row r="33" spans="1:7" ht="12.75">
      <c r="A33" s="28"/>
      <c r="B33" s="5"/>
      <c r="C33" s="5"/>
      <c r="D33" s="5"/>
      <c r="E33" s="5"/>
      <c r="F33" s="6"/>
      <c r="G33" s="5"/>
    </row>
    <row r="34" spans="1:7" ht="13.5" customHeight="1">
      <c r="A34" s="36" t="s">
        <v>10</v>
      </c>
      <c r="B34" s="37"/>
      <c r="C34" s="37"/>
      <c r="D34" s="37"/>
      <c r="E34" s="37" t="s">
        <v>11</v>
      </c>
      <c r="F34" s="37" t="s">
        <v>12</v>
      </c>
      <c r="G34" s="38" t="s">
        <v>6</v>
      </c>
    </row>
    <row r="35" spans="1:7" ht="12.75">
      <c r="A35" s="56">
        <v>36</v>
      </c>
      <c r="B35" s="39" t="s">
        <v>13</v>
      </c>
      <c r="C35" s="40"/>
      <c r="D35" s="40"/>
      <c r="E35" s="40" t="s">
        <v>14</v>
      </c>
      <c r="F35" s="40" t="s">
        <v>15</v>
      </c>
      <c r="G35" s="41"/>
    </row>
    <row r="36" spans="1:7" ht="12.75">
      <c r="A36" s="25" t="s">
        <v>16</v>
      </c>
      <c r="B36" s="5"/>
      <c r="C36" s="42"/>
      <c r="D36" s="42"/>
      <c r="E36" s="6">
        <f>IF(C36="","",C36*#REF!/60)</f>
      </c>
      <c r="F36" s="6">
        <f>IF(C36="","",D36*#REF!/60)</f>
      </c>
      <c r="G36" s="27"/>
    </row>
    <row r="37" spans="1:7" s="43" customFormat="1" ht="12.75">
      <c r="A37" s="5"/>
      <c r="B37" s="5" t="s">
        <v>20</v>
      </c>
      <c r="C37" s="42"/>
      <c r="D37" s="42"/>
      <c r="E37" s="57">
        <v>3</v>
      </c>
      <c r="F37" s="27">
        <f>IF(E37=0,"",$A$35/60*E37)</f>
        <v>1.7999999999999998</v>
      </c>
      <c r="G37" s="27">
        <f>IF(E37=0,"",F37*$C$15)</f>
        <v>18</v>
      </c>
    </row>
    <row r="38" spans="1:7" ht="12.75">
      <c r="A38" s="25" t="s">
        <v>24</v>
      </c>
      <c r="B38" s="5"/>
      <c r="C38" s="42"/>
      <c r="D38" s="42"/>
      <c r="E38" s="6">
        <f>IF(C38="","",C38*#REF!/60)</f>
      </c>
      <c r="F38" s="6"/>
      <c r="G38" s="27"/>
    </row>
    <row r="39" spans="1:7" ht="25.5">
      <c r="A39" s="5"/>
      <c r="B39" s="44" t="s">
        <v>33</v>
      </c>
      <c r="C39" s="42"/>
      <c r="D39" s="42"/>
      <c r="E39" s="57">
        <v>4</v>
      </c>
      <c r="F39" s="27">
        <f>IF(E39=0,"",$A$35/60*E39)</f>
        <v>2.4</v>
      </c>
      <c r="G39" s="27">
        <f>IF(E39=0,"",F39*$C$15)</f>
        <v>24</v>
      </c>
    </row>
    <row r="40" spans="1:7" ht="19.5" customHeight="1">
      <c r="A40" s="45" t="s">
        <v>18</v>
      </c>
      <c r="B40" s="44"/>
      <c r="C40" s="42"/>
      <c r="D40" s="42"/>
      <c r="E40" s="42"/>
      <c r="F40" s="6"/>
      <c r="G40" s="27"/>
    </row>
    <row r="41" spans="1:7" ht="25.5">
      <c r="A41" s="5"/>
      <c r="B41" s="44" t="s">
        <v>34</v>
      </c>
      <c r="C41" s="42"/>
      <c r="D41" s="42"/>
      <c r="E41" s="57">
        <v>6</v>
      </c>
      <c r="F41" s="27">
        <f>IF(E41=0,"",$A$35/60*E41)</f>
        <v>3.5999999999999996</v>
      </c>
      <c r="G41" s="27">
        <f>IF(E41=0,"",F41*$C$15)</f>
        <v>36</v>
      </c>
    </row>
    <row r="42" spans="1:7" ht="12.75">
      <c r="A42" s="25" t="s">
        <v>36</v>
      </c>
      <c r="B42" s="5"/>
      <c r="C42" s="42"/>
      <c r="D42" s="42"/>
      <c r="E42" s="6">
        <f>IF(C42="","",C42*#REF!/60)</f>
      </c>
      <c r="F42" s="6"/>
      <c r="G42" s="27"/>
    </row>
    <row r="43" spans="1:7" ht="38.25">
      <c r="A43" s="5"/>
      <c r="B43" s="44" t="s">
        <v>38</v>
      </c>
      <c r="C43" s="42"/>
      <c r="D43" s="42"/>
      <c r="E43" s="57">
        <v>5</v>
      </c>
      <c r="F43" s="27">
        <f>IF(E43=0,"",$A$35/60*E43)</f>
        <v>3</v>
      </c>
      <c r="G43" s="27">
        <f>IF(E43=0,"",F43*$C$15)</f>
        <v>30</v>
      </c>
    </row>
    <row r="44" spans="1:7" ht="12.75">
      <c r="A44" s="30" t="s">
        <v>12</v>
      </c>
      <c r="B44" s="46"/>
      <c r="C44" s="47"/>
      <c r="D44" s="47"/>
      <c r="E44" s="47">
        <f>SUM(E36:E43)</f>
        <v>18</v>
      </c>
      <c r="F44" s="32">
        <f>SUM(F36:F43)</f>
        <v>10.799999999999999</v>
      </c>
      <c r="G44" s="32">
        <f>SUM(G36:G43)</f>
        <v>108</v>
      </c>
    </row>
    <row r="45" spans="1:7" ht="12.75">
      <c r="A45" s="48" t="s">
        <v>17</v>
      </c>
      <c r="B45" s="48"/>
      <c r="C45" s="58">
        <v>0.1</v>
      </c>
      <c r="D45" s="48" t="str">
        <f>IF(C45&lt;0,"Abzug","Aufschlag")</f>
        <v>Aufschlag</v>
      </c>
      <c r="E45" s="5"/>
      <c r="F45" s="5"/>
      <c r="G45" s="27">
        <f>IF(C45=0,"",G44*C45)</f>
        <v>10.8</v>
      </c>
    </row>
    <row r="46" spans="1:7" ht="12.75">
      <c r="A46" s="70" t="str">
        <f>CONCATENATE("Lohnkosten für die Fläche von ",C15," m² inkl. ",C45*100,"% ",D45,":")</f>
        <v>Lohnkosten für die Fläche von 10 m² inkl. 10% Aufschlag:</v>
      </c>
      <c r="B46" s="71"/>
      <c r="C46" s="71"/>
      <c r="D46" s="71"/>
      <c r="E46" s="71"/>
      <c r="F46" s="71"/>
      <c r="G46" s="35">
        <f>IF(C45=0,G44,G44+G45)</f>
        <v>118.8</v>
      </c>
    </row>
    <row r="47" spans="1:7" ht="12.75">
      <c r="A47" s="49"/>
      <c r="B47" s="49"/>
      <c r="C47" s="49"/>
      <c r="D47" s="49"/>
      <c r="E47" s="49"/>
      <c r="F47" s="50"/>
      <c r="G47" s="49"/>
    </row>
    <row r="48" spans="1:7" ht="15.75">
      <c r="A48" s="68" t="str">
        <f>CONCATENATE("Angebotspreis für die Fläche von ",C15," m² - ohne MwSt:")</f>
        <v>Angebotspreis für die Fläche von 10 m² - ohne MwSt:</v>
      </c>
      <c r="B48" s="69"/>
      <c r="C48" s="69"/>
      <c r="D48" s="69"/>
      <c r="E48" s="69"/>
      <c r="F48" s="69"/>
      <c r="G48" s="59">
        <f>G32+G46</f>
        <v>1056.044</v>
      </c>
    </row>
    <row r="49" spans="1:7" ht="13.5" customHeight="1">
      <c r="A49" s="28"/>
      <c r="B49" s="5"/>
      <c r="C49" s="5"/>
      <c r="D49" s="5"/>
      <c r="E49" s="5"/>
      <c r="F49" s="6"/>
      <c r="G49" s="5"/>
    </row>
    <row r="50" spans="1:7" ht="13.5" customHeight="1">
      <c r="A50" s="28"/>
      <c r="B50" s="5"/>
      <c r="C50" s="5"/>
      <c r="D50" s="5"/>
      <c r="E50" s="5"/>
      <c r="F50" s="6"/>
      <c r="G50" s="5"/>
    </row>
    <row r="51" spans="1:7" ht="13.5" customHeight="1">
      <c r="A51" s="28"/>
      <c r="B51" s="4" t="s">
        <v>31</v>
      </c>
      <c r="C51" s="5"/>
      <c r="D51" s="51"/>
      <c r="E51" s="5"/>
      <c r="F51" s="51"/>
      <c r="G51" s="4"/>
    </row>
    <row r="52" spans="1:7" ht="13.5" customHeight="1">
      <c r="A52" s="28"/>
      <c r="B52" s="67"/>
      <c r="C52" s="67"/>
      <c r="D52" s="67"/>
      <c r="E52" s="67"/>
      <c r="F52" s="67"/>
      <c r="G52" s="5"/>
    </row>
    <row r="53" spans="1:7" ht="13.5" customHeight="1">
      <c r="A53" s="28"/>
      <c r="B53" s="67"/>
      <c r="C53" s="67"/>
      <c r="D53" s="67"/>
      <c r="E53" s="67"/>
      <c r="F53" s="67"/>
      <c r="G53" s="5"/>
    </row>
    <row r="54" spans="1:7" ht="12.75">
      <c r="A54" s="45"/>
      <c r="B54" s="67"/>
      <c r="C54" s="67"/>
      <c r="D54" s="67"/>
      <c r="E54" s="67"/>
      <c r="F54" s="67"/>
      <c r="G54" s="5"/>
    </row>
    <row r="55" spans="1:7" ht="12.75">
      <c r="A55" s="5"/>
      <c r="B55" s="67"/>
      <c r="C55" s="67"/>
      <c r="D55" s="67"/>
      <c r="E55" s="67"/>
      <c r="F55" s="67"/>
      <c r="G55" s="5"/>
    </row>
    <row r="56" spans="1:7" ht="12.75">
      <c r="A56" s="5"/>
      <c r="B56" s="67"/>
      <c r="C56" s="67"/>
      <c r="D56" s="67"/>
      <c r="E56" s="67"/>
      <c r="F56" s="67"/>
      <c r="G56" s="5"/>
    </row>
    <row r="57" spans="1:7" ht="12.75">
      <c r="A57" s="5"/>
      <c r="B57" s="67"/>
      <c r="C57" s="67"/>
      <c r="D57" s="67"/>
      <c r="E57" s="67"/>
      <c r="F57" s="67"/>
      <c r="G57" s="5"/>
    </row>
    <row r="58" spans="1:7" ht="12.75">
      <c r="A58" s="5"/>
      <c r="B58" s="67"/>
      <c r="C58" s="67"/>
      <c r="D58" s="67"/>
      <c r="E58" s="67"/>
      <c r="F58" s="67"/>
      <c r="G58" s="5"/>
    </row>
    <row r="59" spans="1:7" ht="12.75">
      <c r="A59" s="5"/>
      <c r="B59" s="67"/>
      <c r="C59" s="67"/>
      <c r="D59" s="67"/>
      <c r="E59" s="67"/>
      <c r="F59" s="67"/>
      <c r="G59" s="5"/>
    </row>
    <row r="60" spans="1:7" ht="12.75">
      <c r="A60" s="5"/>
      <c r="B60" s="67"/>
      <c r="C60" s="67"/>
      <c r="D60" s="67"/>
      <c r="E60" s="67"/>
      <c r="F60" s="67"/>
      <c r="G60" s="5"/>
    </row>
    <row r="61" spans="1:7" ht="12.75">
      <c r="A61" s="5"/>
      <c r="B61" s="67"/>
      <c r="C61" s="67"/>
      <c r="D61" s="67"/>
      <c r="E61" s="67"/>
      <c r="F61" s="67"/>
      <c r="G61" s="5"/>
    </row>
    <row r="62" spans="1:7" ht="12.75">
      <c r="A62" s="5"/>
      <c r="B62" s="67"/>
      <c r="C62" s="67"/>
      <c r="D62" s="67"/>
      <c r="E62" s="67"/>
      <c r="F62" s="67"/>
      <c r="G62" s="5"/>
    </row>
    <row r="63" spans="1:7" ht="12.75">
      <c r="A63" s="5"/>
      <c r="B63" s="67"/>
      <c r="C63" s="67"/>
      <c r="D63" s="67"/>
      <c r="E63" s="67"/>
      <c r="F63" s="67"/>
      <c r="G63" s="5"/>
    </row>
    <row r="64" spans="1:7" ht="12.75">
      <c r="A64" s="5"/>
      <c r="B64" s="67"/>
      <c r="C64" s="67"/>
      <c r="D64" s="67"/>
      <c r="E64" s="67"/>
      <c r="F64" s="67"/>
      <c r="G64" s="5"/>
    </row>
    <row r="65" spans="1:7" ht="12.75">
      <c r="A65" s="5"/>
      <c r="B65" s="67"/>
      <c r="C65" s="67"/>
      <c r="D65" s="67"/>
      <c r="E65" s="67"/>
      <c r="F65" s="67"/>
      <c r="G65" s="5"/>
    </row>
    <row r="66" spans="1:7" ht="12.75">
      <c r="A66" s="5"/>
      <c r="B66" s="5"/>
      <c r="C66" s="5"/>
      <c r="D66" s="5"/>
      <c r="E66" s="5"/>
      <c r="F66" s="6"/>
      <c r="G66" s="5"/>
    </row>
    <row r="67" spans="1:7" ht="33.75" customHeight="1">
      <c r="A67" s="63" t="s">
        <v>30</v>
      </c>
      <c r="B67" s="63"/>
      <c r="C67" s="63"/>
      <c r="D67" s="63"/>
      <c r="E67" s="63"/>
      <c r="F67" s="63"/>
      <c r="G67" s="63"/>
    </row>
  </sheetData>
  <sheetProtection password="EFCC" sheet="1" selectLockedCells="1"/>
  <mergeCells count="20">
    <mergeCell ref="A46:F46"/>
    <mergeCell ref="A32:F32"/>
    <mergeCell ref="A1:G1"/>
    <mergeCell ref="A6:B6"/>
    <mergeCell ref="C6:G6"/>
    <mergeCell ref="A7:B7"/>
    <mergeCell ref="C7:G7"/>
    <mergeCell ref="A8:B8"/>
    <mergeCell ref="C8:G8"/>
    <mergeCell ref="C12:G12"/>
    <mergeCell ref="A67:G67"/>
    <mergeCell ref="C9:G9"/>
    <mergeCell ref="A10:B10"/>
    <mergeCell ref="C10:G10"/>
    <mergeCell ref="C13:G13"/>
    <mergeCell ref="A14:B14"/>
    <mergeCell ref="C14:G14"/>
    <mergeCell ref="C15:F15"/>
    <mergeCell ref="B52:F65"/>
    <mergeCell ref="A48:F48"/>
  </mergeCells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0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2022-05-25T08:21:00Z</cp:lastPrinted>
  <dcterms:created xsi:type="dcterms:W3CDTF">1998-05-04T10:36:49Z</dcterms:created>
  <dcterms:modified xsi:type="dcterms:W3CDTF">2023-05-02T09:47:56Z</dcterms:modified>
  <cp:category/>
  <cp:version/>
  <cp:contentType/>
  <cp:contentStatus/>
</cp:coreProperties>
</file>