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1955" tabRatio="909" activeTab="0"/>
  </bookViews>
  <sheets>
    <sheet name="2.EP Versieg.QS Abstreuung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<sst xmlns="http://schemas.openxmlformats.org/spreadsheetml/2006/main" count="48" uniqueCount="41">
  <si>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Fläche:</t>
  </si>
  <si>
    <t>Artikel</t>
  </si>
  <si>
    <t>Verbrauch</t>
  </si>
  <si>
    <t xml:space="preserve">     Einzelpreis</t>
  </si>
  <si>
    <t>Preis/m²</t>
  </si>
  <si>
    <t>Gesamt</t>
  </si>
  <si>
    <t>Materialkosten</t>
  </si>
  <si>
    <t>Materialauf- bzw Abschlag in %</t>
  </si>
  <si>
    <t>Lohnkosten pro m²:</t>
  </si>
  <si>
    <t>Zeit</t>
  </si>
  <si>
    <t>Lohnkosten</t>
  </si>
  <si>
    <t>Stundensatz</t>
  </si>
  <si>
    <t>in Minuten</t>
  </si>
  <si>
    <t>pro m²</t>
  </si>
  <si>
    <t>1. Untergrundvorbehandlung</t>
  </si>
  <si>
    <t>Zuschläge / Abzüge auf die Lohnkosten in %</t>
  </si>
  <si>
    <t>kg</t>
  </si>
  <si>
    <t>Fußboden vorbereiten - Diamantschleifen o.ä.</t>
  </si>
  <si>
    <t>2. Absandung</t>
  </si>
  <si>
    <t>Absandung:</t>
  </si>
  <si>
    <t>Versiegelung:</t>
  </si>
  <si>
    <t>Richtpreiskalkulation</t>
  </si>
  <si>
    <t>Quarzsand 0,1-0,5 mm (25 kg)</t>
  </si>
  <si>
    <t>3. Versiegelung</t>
  </si>
  <si>
    <t>3. Absandung</t>
  </si>
  <si>
    <t>4. Versiegelung</t>
  </si>
  <si>
    <t>1. Versiegelung</t>
  </si>
  <si>
    <t>2. Grundieren</t>
  </si>
  <si>
    <t>Absanden der frischen Schicht mit feuergetrocknetem Quarzsand</t>
  </si>
  <si>
    <t>Epoxy Versiegelung färbig EP 20</t>
  </si>
  <si>
    <t>Quarzsand 0,1-0,5 mm</t>
  </si>
  <si>
    <t xml:space="preserve">Epoxy Versiegelung färbig EP 20 </t>
  </si>
  <si>
    <t>Epoxy Versiegelung färbig EP 20  PGR 1  (9 kg)</t>
  </si>
  <si>
    <t>Die angegebenen Verbrauchswerte und Zeitansätze sind unverbindliche Richtwerte! Abdeck- und Abklebearbeiten sowie Gerüstarbeiten im Außenbereich sind in der Kalkulation nicht enthalten! Alle Zeit- und Verbrauchsangaben sind unverbindlich, sie sind wesentlich vom Objekt, dessen Beschaffenheit sowie vom Verarbeiter abhängig.</t>
  </si>
  <si>
    <t>Kommentare zu Ihrem Projekt:</t>
  </si>
  <si>
    <t>Aufbringen der pigmentierten Versiegelung als Grundschicht</t>
  </si>
  <si>
    <t>Aufbringen der pigmentierten Versiegelung als Kopfversiegelung</t>
  </si>
  <si>
    <t>Bitte tragen Sie in die weißen Felder Ihre Werte ein.</t>
  </si>
  <si>
    <t>zB RAL 7035</t>
  </si>
  <si>
    <t>Murexin EP Versiegelung EP 20 rutschhemmend 0,1-0,5 - R12/Bfl</t>
  </si>
  <si>
    <t>2/ Stand Jänner 2024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</si>
</sst>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0_ ;[Red]\-#,##0.00\ "/>
    <numFmt numFmtId="179" formatCode="0.00\ &quot;m²&quot;"/>
    <numFmt numFmtId="180" formatCode="d/\ mmmm\ yyyy"/>
    <numFmt numFmtId="181" formatCode="0\ &quot;Min&quot;"/>
    <numFmt numFmtId="182" formatCode="0%;[Red]\-0%"/>
    <numFmt numFmtId="183" formatCode="#,##0.00\ &quot;m²&quot;"/>
    <numFmt numFmtId="184" formatCode="\€\ #,##0.00;[Red]\-\€\ #,##0.00"/>
    <numFmt numFmtId="185" formatCode="[$-C07]dddd\,\ dd\.\ mmmm\ yyyy"/>
    <numFmt numFmtId="186" formatCode="yyyy\-mm\-dd;@"/>
    <numFmt numFmtId="187" formatCode="0.000"/>
    <numFmt numFmtId="188" formatCode="0.0000"/>
    <numFmt numFmtId="189" formatCode="0.0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&quot;€&quot;\ #,##0.00"/>
    <numFmt numFmtId="195" formatCode="_-[$€-C07]\ * #,##0.00_-;\-[$€-C07]\ * #,##0.00_-;_-[$€-C07]\ * &quot;-&quot;??_-;_-@_-"/>
    <numFmt numFmtId="196" formatCode="_-* #,##0.00\ [$€-407]_-;\-* #,##0.00\ [$€-407]_-;_-* &quot;-&quot;??\ [$€-407]_-;_-@_-"/>
  </numFmts>
  <fonts count="5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7941D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73">
    <xf numFmtId="0" fontId="0" fillId="0" borderId="0" xfId="0" applyAlignment="1">
      <alignment/>
    </xf>
    <xf numFmtId="0" fontId="9" fillId="0" borderId="0" xfId="0" applyFont="1" applyFill="1" applyAlignment="1" applyProtection="1">
      <alignment horizontal="left" vertical="center"/>
      <protection hidden="1"/>
    </xf>
    <xf numFmtId="0" fontId="8" fillId="0" borderId="0" xfId="0" applyFont="1" applyFill="1" applyAlignment="1" applyProtection="1">
      <alignment horizontal="left" vertical="center"/>
      <protection hidden="1"/>
    </xf>
    <xf numFmtId="0" fontId="8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0" fillId="33" borderId="0" xfId="0" applyFont="1" applyFill="1" applyAlignment="1" applyProtection="1">
      <alignment horizontal="right" vertical="center"/>
      <protection hidden="1"/>
    </xf>
    <xf numFmtId="0" fontId="3" fillId="34" borderId="10" xfId="0" applyFont="1" applyFill="1" applyBorder="1" applyAlignment="1" applyProtection="1">
      <alignment horizontal="left" vertical="center"/>
      <protection hidden="1"/>
    </xf>
    <xf numFmtId="0" fontId="3" fillId="34" borderId="11" xfId="0" applyFont="1" applyFill="1" applyBorder="1" applyAlignment="1" applyProtection="1">
      <alignment horizontal="left" vertical="center"/>
      <protection hidden="1"/>
    </xf>
    <xf numFmtId="0" fontId="4" fillId="34" borderId="11" xfId="0" applyFont="1" applyFill="1" applyBorder="1" applyAlignment="1" applyProtection="1">
      <alignment horizontal="left" vertical="center"/>
      <protection hidden="1"/>
    </xf>
    <xf numFmtId="178" fontId="4" fillId="34" borderId="11" xfId="0" applyNumberFormat="1" applyFont="1" applyFill="1" applyBorder="1" applyAlignment="1" applyProtection="1">
      <alignment horizontal="left" vertical="center"/>
      <protection hidden="1"/>
    </xf>
    <xf numFmtId="0" fontId="4" fillId="34" borderId="12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178" fontId="3" fillId="33" borderId="0" xfId="0" applyNumberFormat="1" applyFont="1" applyFill="1" applyBorder="1" applyAlignment="1" applyProtection="1">
      <alignment horizontal="left" vertical="center"/>
      <protection hidden="1"/>
    </xf>
    <xf numFmtId="2" fontId="1" fillId="0" borderId="0" xfId="0" applyNumberFormat="1" applyFont="1" applyFill="1" applyAlignment="1" applyProtection="1">
      <alignment horizontal="left"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horizontal="right" vertical="center"/>
      <protection hidden="1"/>
    </xf>
    <xf numFmtId="178" fontId="0" fillId="33" borderId="0" xfId="0" applyNumberFormat="1" applyFont="1" applyFill="1" applyAlignment="1" applyProtection="1">
      <alignment vertical="center"/>
      <protection hidden="1"/>
    </xf>
    <xf numFmtId="183" fontId="5" fillId="0" borderId="0" xfId="0" applyNumberFormat="1" applyFont="1" applyFill="1" applyAlignment="1" applyProtection="1">
      <alignment horizontal="left" vertical="center"/>
      <protection hidden="1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horizontal="centerContinuous" vertical="center"/>
      <protection hidden="1"/>
    </xf>
    <xf numFmtId="0" fontId="2" fillId="34" borderId="11" xfId="0" applyFont="1" applyFill="1" applyBorder="1" applyAlignment="1" applyProtection="1">
      <alignment horizontal="right" vertical="center"/>
      <protection hidden="1"/>
    </xf>
    <xf numFmtId="178" fontId="2" fillId="34" borderId="11" xfId="0" applyNumberFormat="1" applyFont="1" applyFill="1" applyBorder="1" applyAlignment="1" applyProtection="1">
      <alignment horizontal="center" vertical="center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2" fontId="0" fillId="33" borderId="0" xfId="59" applyNumberFormat="1" applyFont="1" applyFill="1" applyAlignment="1" applyProtection="1">
      <alignment vertical="center"/>
      <protection hidden="1"/>
    </xf>
    <xf numFmtId="194" fontId="0" fillId="33" borderId="0" xfId="0" applyNumberFormat="1" applyFont="1" applyFill="1" applyAlignment="1" applyProtection="1">
      <alignment vertical="center"/>
      <protection hidden="1"/>
    </xf>
    <xf numFmtId="2" fontId="0" fillId="33" borderId="0" xfId="59" applyNumberFormat="1" applyFont="1" applyFill="1" applyAlignment="1" applyProtection="1">
      <alignment horizontal="right" vertical="center"/>
      <protection hidden="1"/>
    </xf>
    <xf numFmtId="0" fontId="0" fillId="33" borderId="0" xfId="0" applyFont="1" applyFill="1" applyAlignment="1" applyProtection="1">
      <alignment vertical="center" wrapText="1"/>
      <protection hidden="1"/>
    </xf>
    <xf numFmtId="194" fontId="10" fillId="33" borderId="0" xfId="0" applyNumberFormat="1" applyFont="1" applyFill="1" applyAlignment="1" applyProtection="1">
      <alignment horizontal="right" vertical="center"/>
      <protection hidden="1"/>
    </xf>
    <xf numFmtId="0" fontId="0" fillId="33" borderId="10" xfId="0" applyFont="1" applyFill="1" applyBorder="1" applyAlignment="1" applyProtection="1">
      <alignment vertical="center"/>
      <protection hidden="1"/>
    </xf>
    <xf numFmtId="0" fontId="0" fillId="33" borderId="11" xfId="0" applyFont="1" applyFill="1" applyBorder="1" applyAlignment="1" applyProtection="1">
      <alignment vertical="center"/>
      <protection hidden="1"/>
    </xf>
    <xf numFmtId="194" fontId="0" fillId="33" borderId="11" xfId="0" applyNumberFormat="1" applyFont="1" applyFill="1" applyBorder="1" applyAlignment="1" applyProtection="1">
      <alignment vertical="center"/>
      <protection hidden="1"/>
    </xf>
    <xf numFmtId="194" fontId="0" fillId="33" borderId="12" xfId="0" applyNumberFormat="1" applyFont="1" applyFill="1" applyBorder="1" applyAlignment="1" applyProtection="1">
      <alignment vertical="center"/>
      <protection hidden="1"/>
    </xf>
    <xf numFmtId="0" fontId="0" fillId="33" borderId="13" xfId="0" applyFont="1" applyFill="1" applyBorder="1" applyAlignment="1" applyProtection="1">
      <alignment vertical="center"/>
      <protection hidden="1"/>
    </xf>
    <xf numFmtId="178" fontId="0" fillId="33" borderId="13" xfId="0" applyNumberFormat="1" applyFont="1" applyFill="1" applyBorder="1" applyAlignment="1" applyProtection="1">
      <alignment vertical="center"/>
      <protection hidden="1"/>
    </xf>
    <xf numFmtId="184" fontId="2" fillId="34" borderId="12" xfId="0" applyNumberFormat="1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horizontal="left" vertical="center"/>
      <protection hidden="1"/>
    </xf>
    <xf numFmtId="0" fontId="2" fillId="34" borderId="13" xfId="0" applyFont="1" applyFill="1" applyBorder="1" applyAlignment="1" applyProtection="1">
      <alignment horizontal="center" vertical="center"/>
      <protection hidden="1"/>
    </xf>
    <xf numFmtId="0" fontId="2" fillId="34" borderId="15" xfId="0" applyFont="1" applyFill="1" applyBorder="1" applyAlignment="1" applyProtection="1">
      <alignment horizontal="center" vertical="center"/>
      <protection hidden="1"/>
    </xf>
    <xf numFmtId="0" fontId="2" fillId="34" borderId="16" xfId="0" applyFont="1" applyFill="1" applyBorder="1" applyAlignment="1" applyProtection="1">
      <alignment horizontal="left" vertical="center"/>
      <protection hidden="1"/>
    </xf>
    <xf numFmtId="0" fontId="2" fillId="34" borderId="16" xfId="0" applyFont="1" applyFill="1" applyBorder="1" applyAlignment="1" applyProtection="1">
      <alignment horizontal="center" vertical="center"/>
      <protection hidden="1"/>
    </xf>
    <xf numFmtId="0" fontId="2" fillId="34" borderId="17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181" fontId="0" fillId="33" borderId="0" xfId="0" applyNumberFormat="1" applyFont="1" applyFill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0" fillId="33" borderId="11" xfId="0" applyFont="1" applyFill="1" applyBorder="1" applyAlignment="1" applyProtection="1">
      <alignment vertical="center" wrapText="1"/>
      <protection hidden="1"/>
    </xf>
    <xf numFmtId="181" fontId="0" fillId="33" borderId="11" xfId="0" applyNumberFormat="1" applyFont="1" applyFill="1" applyBorder="1" applyAlignment="1" applyProtection="1">
      <alignment vertical="center"/>
      <protection hidden="1"/>
    </xf>
    <xf numFmtId="0" fontId="0" fillId="33" borderId="0" xfId="0" applyFont="1" applyFill="1" applyBorder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178" fontId="0" fillId="33" borderId="0" xfId="0" applyNumberFormat="1" applyFont="1" applyFill="1" applyAlignment="1" applyProtection="1">
      <alignment vertical="center"/>
      <protection hidden="1"/>
    </xf>
    <xf numFmtId="178" fontId="2" fillId="33" borderId="0" xfId="0" applyNumberFormat="1" applyFont="1" applyFill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178" fontId="0" fillId="0" borderId="0" xfId="0" applyNumberFormat="1" applyFont="1" applyFill="1" applyAlignment="1" applyProtection="1">
      <alignment vertical="center"/>
      <protection hidden="1"/>
    </xf>
    <xf numFmtId="2" fontId="0" fillId="35" borderId="0" xfId="59" applyNumberFormat="1" applyFont="1" applyFill="1" applyAlignment="1" applyProtection="1">
      <alignment vertical="center"/>
      <protection hidden="1" locked="0"/>
    </xf>
    <xf numFmtId="194" fontId="0" fillId="35" borderId="0" xfId="59" applyNumberFormat="1" applyFont="1" applyFill="1" applyAlignment="1" applyProtection="1">
      <alignment vertical="center"/>
      <protection hidden="1" locked="0"/>
    </xf>
    <xf numFmtId="182" fontId="0" fillId="35" borderId="13" xfId="0" applyNumberFormat="1" applyFont="1" applyFill="1" applyBorder="1" applyAlignment="1" applyProtection="1">
      <alignment vertical="center"/>
      <protection hidden="1" locked="0"/>
    </xf>
    <xf numFmtId="184" fontId="2" fillId="35" borderId="18" xfId="0" applyNumberFormat="1" applyFont="1" applyFill="1" applyBorder="1" applyAlignment="1" applyProtection="1">
      <alignment horizontal="left" vertical="center"/>
      <protection hidden="1" locked="0"/>
    </xf>
    <xf numFmtId="181" fontId="0" fillId="35" borderId="0" xfId="0" applyNumberFormat="1" applyFont="1" applyFill="1" applyAlignment="1" applyProtection="1">
      <alignment vertical="center"/>
      <protection hidden="1" locked="0"/>
    </xf>
    <xf numFmtId="9" fontId="0" fillId="35" borderId="0" xfId="0" applyNumberFormat="1" applyFont="1" applyFill="1" applyBorder="1" applyAlignment="1" applyProtection="1">
      <alignment vertical="center"/>
      <protection hidden="1" locked="0"/>
    </xf>
    <xf numFmtId="184" fontId="1" fillId="34" borderId="12" xfId="0" applyNumberFormat="1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7" fillId="33" borderId="0" xfId="0" applyFont="1" applyFill="1" applyAlignment="1" applyProtection="1">
      <alignment horizontal="left" vertical="center" wrapText="1"/>
      <protection hidden="1"/>
    </xf>
    <xf numFmtId="179" fontId="49" fillId="35" borderId="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Alignment="1" applyProtection="1">
      <alignment horizontal="left" vertical="center"/>
      <protection hidden="1" locked="0"/>
    </xf>
    <xf numFmtId="0" fontId="2" fillId="34" borderId="10" xfId="0" applyFont="1" applyFill="1" applyBorder="1" applyAlignment="1" applyProtection="1">
      <alignment horizontal="right" vertical="center"/>
      <protection hidden="1"/>
    </xf>
    <xf numFmtId="0" fontId="2" fillId="34" borderId="11" xfId="0" applyFont="1" applyFill="1" applyBorder="1" applyAlignment="1" applyProtection="1">
      <alignment horizontal="right" vertical="center"/>
      <protection hidden="1"/>
    </xf>
    <xf numFmtId="0" fontId="1" fillId="34" borderId="10" xfId="0" applyFont="1" applyFill="1" applyBorder="1" applyAlignment="1" applyProtection="1">
      <alignment horizontal="right" vertical="center"/>
      <protection hidden="1"/>
    </xf>
    <xf numFmtId="0" fontId="1" fillId="34" borderId="11" xfId="0" applyFont="1" applyFill="1" applyBorder="1" applyAlignment="1" applyProtection="1">
      <alignment horizontal="right" vertical="center"/>
      <protection hidden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ährung 2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609600</xdr:colOff>
      <xdr:row>0</xdr:row>
      <xdr:rowOff>19050</xdr:rowOff>
    </xdr:from>
    <xdr:to>
      <xdr:col>6</xdr:col>
      <xdr:colOff>981075</xdr:colOff>
      <xdr:row>0</xdr:row>
      <xdr:rowOff>504825</xdr:rowOff>
    </xdr:to>
    <xdr:pic>
      <xdr:nvPicPr>
        <xdr:cNvPr id="1" name="Grafik 2" descr="Ein Bild, das Text, ClipArt enthält.&#10;&#10;Automatisch generierte Beschreibu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19050"/>
          <a:ext cx="1847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59"/>
  <sheetViews>
    <sheetView tabSelected="1" workbookViewId="0" topLeftCell="A1">
      <selection activeCell="C10" sqref="C10:F10"/>
    </sheetView>
  </sheetViews>
  <sheetFormatPr defaultColWidth="11.421875" defaultRowHeight="12.75"/>
  <cols>
    <col min="1" max="1" width="9.8515625" style="11" customWidth="1"/>
    <col min="2" max="2" width="42.28125" style="11" bestFit="1" customWidth="1"/>
    <col min="3" max="3" width="9.00390625" style="11" customWidth="1"/>
    <col min="4" max="4" width="4.00390625" style="11" customWidth="1"/>
    <col min="5" max="5" width="11.421875" style="11" customWidth="1"/>
    <col min="6" max="6" width="10.7109375" style="54" customWidth="1"/>
    <col min="7" max="7" width="14.8515625" style="11" bestFit="1" customWidth="1"/>
    <col min="8" max="16384" width="11.421875" style="11" customWidth="1"/>
  </cols>
  <sheetData>
    <row r="1" spans="1:9" s="1" customFormat="1" ht="52.5" customHeight="1">
      <c r="A1" s="63" t="s">
        <v>21</v>
      </c>
      <c r="B1" s="63"/>
      <c r="C1" s="63"/>
      <c r="D1" s="63"/>
      <c r="E1" s="63"/>
      <c r="F1" s="63"/>
      <c r="G1" s="63"/>
      <c r="I1" s="2"/>
    </row>
    <row r="2" spans="1:9" s="1" customFormat="1" ht="24.75" customHeight="1">
      <c r="A2" s="3"/>
      <c r="B2" s="3"/>
      <c r="C2" s="3"/>
      <c r="D2" s="3"/>
      <c r="E2" s="3"/>
      <c r="F2" s="3"/>
      <c r="G2" s="3"/>
      <c r="I2" s="2"/>
    </row>
    <row r="3" spans="1:9" s="1" customFormat="1" ht="24.75" customHeight="1">
      <c r="A3" s="4" t="s">
        <v>37</v>
      </c>
      <c r="B3" s="3"/>
      <c r="C3" s="3"/>
      <c r="D3" s="3"/>
      <c r="E3" s="3"/>
      <c r="F3" s="3"/>
      <c r="G3" s="5" t="s">
        <v>40</v>
      </c>
      <c r="I3" s="2"/>
    </row>
    <row r="4" spans="1:7" ht="18">
      <c r="A4" s="6" t="s">
        <v>39</v>
      </c>
      <c r="B4" s="7"/>
      <c r="C4" s="8"/>
      <c r="D4" s="8"/>
      <c r="E4" s="8"/>
      <c r="F4" s="9"/>
      <c r="G4" s="10"/>
    </row>
    <row r="5" spans="1:7" ht="18">
      <c r="A5" s="12"/>
      <c r="B5" s="12"/>
      <c r="C5" s="12"/>
      <c r="D5" s="12"/>
      <c r="E5" s="12"/>
      <c r="F5" s="13"/>
      <c r="G5" s="12"/>
    </row>
    <row r="6" spans="1:9" ht="18" customHeight="1">
      <c r="A6" s="64" t="s">
        <v>20</v>
      </c>
      <c r="B6" s="64"/>
      <c r="C6" s="65" t="s">
        <v>29</v>
      </c>
      <c r="D6" s="65"/>
      <c r="E6" s="65"/>
      <c r="F6" s="65"/>
      <c r="G6" s="65"/>
      <c r="I6" s="14"/>
    </row>
    <row r="7" spans="1:9" ht="15.75">
      <c r="A7" s="64" t="s">
        <v>19</v>
      </c>
      <c r="B7" s="64"/>
      <c r="C7" s="65" t="s">
        <v>30</v>
      </c>
      <c r="D7" s="65"/>
      <c r="E7" s="65"/>
      <c r="F7" s="65"/>
      <c r="G7" s="65"/>
      <c r="I7" s="14"/>
    </row>
    <row r="8" spans="1:9" ht="15.75">
      <c r="A8" s="64" t="s">
        <v>20</v>
      </c>
      <c r="B8" s="64"/>
      <c r="C8" s="65" t="s">
        <v>31</v>
      </c>
      <c r="D8" s="65"/>
      <c r="E8" s="65"/>
      <c r="F8" s="65"/>
      <c r="G8" s="65"/>
      <c r="I8" s="14"/>
    </row>
    <row r="9" spans="1:9" ht="15.75">
      <c r="A9" s="64"/>
      <c r="B9" s="64"/>
      <c r="C9" s="65"/>
      <c r="D9" s="65"/>
      <c r="E9" s="65"/>
      <c r="F9" s="65"/>
      <c r="G9" s="65"/>
      <c r="I9" s="14"/>
    </row>
    <row r="10" spans="1:9" ht="15.75">
      <c r="A10" s="15"/>
      <c r="B10" s="16" t="s">
        <v>0</v>
      </c>
      <c r="C10" s="67">
        <v>10</v>
      </c>
      <c r="D10" s="67"/>
      <c r="E10" s="67"/>
      <c r="F10" s="67"/>
      <c r="G10" s="17"/>
      <c r="I10" s="18"/>
    </row>
    <row r="11" spans="1:7" ht="12.75">
      <c r="A11" s="15"/>
      <c r="B11" s="15"/>
      <c r="C11" s="15"/>
      <c r="D11" s="15"/>
      <c r="E11" s="15"/>
      <c r="F11" s="17"/>
      <c r="G11" s="17"/>
    </row>
    <row r="12" spans="1:7" ht="12.75">
      <c r="A12" s="19"/>
      <c r="B12" s="20" t="s">
        <v>1</v>
      </c>
      <c r="C12" s="21" t="s">
        <v>2</v>
      </c>
      <c r="D12" s="21"/>
      <c r="E12" s="22" t="s">
        <v>3</v>
      </c>
      <c r="F12" s="23" t="s">
        <v>4</v>
      </c>
      <c r="G12" s="24" t="s">
        <v>5</v>
      </c>
    </row>
    <row r="13" spans="1:7" ht="12.75">
      <c r="A13" s="25" t="s">
        <v>26</v>
      </c>
      <c r="B13" s="26"/>
      <c r="C13" s="26"/>
      <c r="D13" s="26"/>
      <c r="E13" s="26"/>
      <c r="F13" s="17"/>
      <c r="G13" s="27"/>
    </row>
    <row r="14" spans="1:7" ht="12.75">
      <c r="A14" s="28"/>
      <c r="B14" s="29" t="s">
        <v>32</v>
      </c>
      <c r="C14" s="55">
        <v>0.25</v>
      </c>
      <c r="D14" s="26" t="s">
        <v>16</v>
      </c>
      <c r="E14" s="56">
        <v>28.1</v>
      </c>
      <c r="F14" s="27">
        <f>IF(C14*E14=0,"",E14*C14)</f>
        <v>7.025</v>
      </c>
      <c r="G14" s="30">
        <f>IF(C14*E14=0,"",F14*$C$10)</f>
        <v>70.25</v>
      </c>
    </row>
    <row r="15" spans="1:7" ht="12.75">
      <c r="A15" s="28"/>
      <c r="B15" s="62" t="s">
        <v>38</v>
      </c>
      <c r="C15" s="27"/>
      <c r="D15" s="26"/>
      <c r="E15" s="27"/>
      <c r="F15" s="27"/>
      <c r="G15" s="30"/>
    </row>
    <row r="16" spans="1:7" ht="12.75">
      <c r="A16" s="25" t="s">
        <v>18</v>
      </c>
      <c r="B16" s="15"/>
      <c r="C16" s="26"/>
      <c r="D16" s="26"/>
      <c r="E16" s="26"/>
      <c r="F16" s="17"/>
      <c r="G16" s="27"/>
    </row>
    <row r="17" spans="1:7" ht="12.75">
      <c r="A17" s="28"/>
      <c r="B17" s="15" t="s">
        <v>22</v>
      </c>
      <c r="C17" s="55">
        <v>2.5</v>
      </c>
      <c r="D17" s="26" t="s">
        <v>16</v>
      </c>
      <c r="E17" s="56">
        <v>0.81</v>
      </c>
      <c r="F17" s="27">
        <f>IF(C17*E17=0,"",E17*C17)</f>
        <v>2.0250000000000004</v>
      </c>
      <c r="G17" s="30">
        <f>IF(C17*E17=0,"",F17*$C$10)</f>
        <v>20.250000000000004</v>
      </c>
    </row>
    <row r="18" spans="1:7" ht="13.5" customHeight="1">
      <c r="A18" s="28"/>
      <c r="B18" s="26"/>
      <c r="C18" s="26"/>
      <c r="D18" s="26"/>
      <c r="E18" s="26"/>
      <c r="F18" s="17"/>
      <c r="G18" s="27"/>
    </row>
    <row r="19" spans="1:7" ht="13.5" customHeight="1">
      <c r="A19" s="25" t="s">
        <v>23</v>
      </c>
      <c r="B19" s="26"/>
      <c r="C19" s="26"/>
      <c r="D19" s="26"/>
      <c r="E19" s="26"/>
      <c r="F19" s="17"/>
      <c r="G19" s="27"/>
    </row>
    <row r="20" spans="1:7" ht="12.75">
      <c r="A20" s="28"/>
      <c r="B20" s="29" t="s">
        <v>32</v>
      </c>
      <c r="C20" s="55">
        <v>0.25</v>
      </c>
      <c r="D20" s="26" t="s">
        <v>16</v>
      </c>
      <c r="E20" s="56">
        <v>28.1</v>
      </c>
      <c r="F20" s="27">
        <f>IF(C20*E20=0,"",E20*C20)</f>
        <v>7.025</v>
      </c>
      <c r="G20" s="30">
        <f>IF(C20*E20=0,"",F20*$C$10)</f>
        <v>70.25</v>
      </c>
    </row>
    <row r="21" spans="1:7" ht="12.75">
      <c r="A21" s="28"/>
      <c r="B21" s="62" t="s">
        <v>38</v>
      </c>
      <c r="C21" s="27"/>
      <c r="D21" s="26"/>
      <c r="E21" s="27"/>
      <c r="F21" s="27"/>
      <c r="G21" s="30"/>
    </row>
    <row r="22" spans="1:7" ht="13.5" customHeight="1">
      <c r="A22" s="28"/>
      <c r="B22" s="26"/>
      <c r="C22" s="26"/>
      <c r="D22" s="26"/>
      <c r="E22" s="26"/>
      <c r="F22" s="17"/>
      <c r="G22" s="27"/>
    </row>
    <row r="23" spans="1:7" ht="12.75">
      <c r="A23" s="31" t="s">
        <v>6</v>
      </c>
      <c r="B23" s="32"/>
      <c r="C23" s="32"/>
      <c r="D23" s="32"/>
      <c r="E23" s="32"/>
      <c r="F23" s="33">
        <f>SUM(F14:F22)</f>
        <v>16.075000000000003</v>
      </c>
      <c r="G23" s="34">
        <f>SUM(G14:G22)</f>
        <v>160.75</v>
      </c>
    </row>
    <row r="24" spans="1:7" ht="12.75">
      <c r="A24" s="35" t="s">
        <v>7</v>
      </c>
      <c r="B24" s="35"/>
      <c r="C24" s="57">
        <v>0.1</v>
      </c>
      <c r="D24" s="35" t="str">
        <f>IF(C24&gt;=0,"Aufschlag","Abschlag")</f>
        <v>Aufschlag</v>
      </c>
      <c r="E24" s="35"/>
      <c r="F24" s="36"/>
      <c r="G24" s="30">
        <f>IF(C24=0,"",G23*C24)</f>
        <v>16.075</v>
      </c>
    </row>
    <row r="25" spans="1:7" ht="13.5" customHeight="1">
      <c r="A25" s="69" t="str">
        <f>CONCATENATE("Materialkosten exkl. MwSt. für"," ",C10,"m², inkl."," ",C24*100,"% ",D24,":")</f>
        <v>Materialkosten exkl. MwSt. für 10m², inkl. 10% Aufschlag:</v>
      </c>
      <c r="B25" s="70"/>
      <c r="C25" s="70"/>
      <c r="D25" s="70"/>
      <c r="E25" s="70"/>
      <c r="F25" s="70"/>
      <c r="G25" s="37">
        <f>IF(C24=0,G23,G23+G24)</f>
        <v>176.825</v>
      </c>
    </row>
    <row r="26" spans="1:7" ht="12.75">
      <c r="A26" s="28"/>
      <c r="B26" s="15"/>
      <c r="C26" s="15"/>
      <c r="D26" s="15"/>
      <c r="E26" s="15"/>
      <c r="F26" s="17"/>
      <c r="G26" s="15"/>
    </row>
    <row r="27" spans="1:7" ht="12.75">
      <c r="A27" s="38" t="s">
        <v>8</v>
      </c>
      <c r="B27" s="39"/>
      <c r="C27" s="39"/>
      <c r="D27" s="39"/>
      <c r="E27" s="39" t="s">
        <v>9</v>
      </c>
      <c r="F27" s="39" t="s">
        <v>10</v>
      </c>
      <c r="G27" s="40" t="s">
        <v>5</v>
      </c>
    </row>
    <row r="28" spans="1:7" s="44" customFormat="1" ht="12.75">
      <c r="A28" s="58">
        <v>36</v>
      </c>
      <c r="B28" s="41" t="s">
        <v>11</v>
      </c>
      <c r="C28" s="42"/>
      <c r="D28" s="42"/>
      <c r="E28" s="42" t="s">
        <v>12</v>
      </c>
      <c r="F28" s="42" t="s">
        <v>13</v>
      </c>
      <c r="G28" s="43"/>
    </row>
    <row r="29" spans="1:7" ht="12.75">
      <c r="A29" s="25" t="s">
        <v>14</v>
      </c>
      <c r="B29" s="15"/>
      <c r="C29" s="45"/>
      <c r="D29" s="45"/>
      <c r="E29" s="17">
        <f>IF(C29="","",C29*#REF!/60)</f>
      </c>
      <c r="F29" s="17">
        <f>IF(C29="","",D29*#REF!/60)</f>
      </c>
      <c r="G29" s="27"/>
    </row>
    <row r="30" spans="1:7" ht="12.75">
      <c r="A30" s="15"/>
      <c r="B30" s="15" t="s">
        <v>17</v>
      </c>
      <c r="C30" s="45"/>
      <c r="D30" s="45"/>
      <c r="E30" s="59">
        <v>3</v>
      </c>
      <c r="F30" s="27">
        <f>IF(E30=0,"",$A$28/60*E30)</f>
        <v>1.7999999999999998</v>
      </c>
      <c r="G30" s="30">
        <f>IF(E30=0,"",F30*$C$10)</f>
        <v>18</v>
      </c>
    </row>
    <row r="31" spans="1:7" ht="19.5" customHeight="1">
      <c r="A31" s="25" t="s">
        <v>27</v>
      </c>
      <c r="B31" s="15"/>
      <c r="C31" s="45"/>
      <c r="D31" s="45"/>
      <c r="E31" s="17">
        <f>IF(C31="","",C31*#REF!/60)</f>
      </c>
      <c r="F31" s="17"/>
      <c r="G31" s="27"/>
    </row>
    <row r="32" spans="1:7" ht="25.5">
      <c r="A32" s="15"/>
      <c r="B32" s="29" t="s">
        <v>35</v>
      </c>
      <c r="C32" s="45"/>
      <c r="D32" s="45"/>
      <c r="E32" s="59">
        <v>3</v>
      </c>
      <c r="F32" s="27">
        <f>IF(E32=0,"",$A$28/60*E32)</f>
        <v>1.7999999999999998</v>
      </c>
      <c r="G32" s="30">
        <f>IF(E32=0,"",F32*$C$10)</f>
        <v>18</v>
      </c>
    </row>
    <row r="33" spans="1:7" ht="12.75">
      <c r="A33" s="46" t="s">
        <v>24</v>
      </c>
      <c r="B33" s="29"/>
      <c r="C33" s="45"/>
      <c r="D33" s="45"/>
      <c r="E33" s="45"/>
      <c r="F33" s="17"/>
      <c r="G33" s="27"/>
    </row>
    <row r="34" spans="1:7" ht="25.5">
      <c r="A34" s="15"/>
      <c r="B34" s="29" t="s">
        <v>28</v>
      </c>
      <c r="C34" s="45"/>
      <c r="D34" s="45"/>
      <c r="E34" s="59">
        <v>2</v>
      </c>
      <c r="F34" s="27">
        <f>IF(E34=0,"",$A$28/60*E34)</f>
        <v>1.2</v>
      </c>
      <c r="G34" s="30">
        <f>IF(E34=0,"",F34*$C$10)</f>
        <v>12</v>
      </c>
    </row>
    <row r="35" spans="1:7" ht="12.75">
      <c r="A35" s="25" t="s">
        <v>25</v>
      </c>
      <c r="B35" s="15"/>
      <c r="C35" s="45"/>
      <c r="D35" s="45"/>
      <c r="E35" s="17">
        <f>IF(C35="","",C35*#REF!/60)</f>
      </c>
      <c r="F35" s="17"/>
      <c r="G35" s="27"/>
    </row>
    <row r="36" spans="1:7" ht="25.5">
      <c r="A36" s="15"/>
      <c r="B36" s="29" t="s">
        <v>36</v>
      </c>
      <c r="C36" s="45"/>
      <c r="D36" s="45"/>
      <c r="E36" s="59">
        <v>3</v>
      </c>
      <c r="F36" s="27">
        <f>IF(E36=0,"",$A$28/60*E36)</f>
        <v>1.7999999999999998</v>
      </c>
      <c r="G36" s="30">
        <f>IF(E36=0,"",F36*$C$10)</f>
        <v>18</v>
      </c>
    </row>
    <row r="37" spans="1:7" ht="12.75">
      <c r="A37" s="15"/>
      <c r="B37" s="29"/>
      <c r="C37" s="45"/>
      <c r="D37" s="45"/>
      <c r="E37" s="45"/>
      <c r="F37" s="17"/>
      <c r="G37" s="27"/>
    </row>
    <row r="38" spans="1:7" ht="12.75">
      <c r="A38" s="31" t="s">
        <v>10</v>
      </c>
      <c r="B38" s="47"/>
      <c r="C38" s="48"/>
      <c r="D38" s="48"/>
      <c r="E38" s="48">
        <f>SUM(E29:E37)</f>
        <v>11</v>
      </c>
      <c r="F38" s="33">
        <f>SUM(F29:F37)</f>
        <v>6.6</v>
      </c>
      <c r="G38" s="33">
        <f>SUM(G29:G37)</f>
        <v>66</v>
      </c>
    </row>
    <row r="39" spans="1:7" ht="12.75">
      <c r="A39" s="49" t="s">
        <v>15</v>
      </c>
      <c r="B39" s="49"/>
      <c r="C39" s="60">
        <v>0.1</v>
      </c>
      <c r="D39" s="49" t="str">
        <f>IF(C39&lt;0,"Abzug","Aufschlag")</f>
        <v>Aufschlag</v>
      </c>
      <c r="E39" s="15"/>
      <c r="F39" s="15"/>
      <c r="G39" s="30">
        <f>IF(C39=0,"",G38*C39)</f>
        <v>6.6000000000000005</v>
      </c>
    </row>
    <row r="40" spans="1:7" ht="12.75">
      <c r="A40" s="69" t="str">
        <f>CONCATENATE("Lohnkosten für die Fläche von ",C10," m² inkl. ",C39*100,"% ",D39,":")</f>
        <v>Lohnkosten für die Fläche von 10 m² inkl. 10% Aufschlag:</v>
      </c>
      <c r="B40" s="70"/>
      <c r="C40" s="70"/>
      <c r="D40" s="70"/>
      <c r="E40" s="70"/>
      <c r="F40" s="70"/>
      <c r="G40" s="37">
        <f>IF(C39=0,G38,G38+G39)</f>
        <v>72.6</v>
      </c>
    </row>
    <row r="41" spans="1:7" ht="13.5" customHeight="1">
      <c r="A41" s="50"/>
      <c r="B41" s="50"/>
      <c r="C41" s="50"/>
      <c r="D41" s="50"/>
      <c r="E41" s="50"/>
      <c r="F41" s="51"/>
      <c r="G41" s="50"/>
    </row>
    <row r="42" spans="1:7" ht="18" customHeight="1">
      <c r="A42" s="71" t="str">
        <f>CONCATENATE("Angebotspreis für die Fläche von ",C10," m² - ohne MwSt:")</f>
        <v>Angebotspreis für die Fläche von 10 m² - ohne MwSt:</v>
      </c>
      <c r="B42" s="72"/>
      <c r="C42" s="72"/>
      <c r="D42" s="72"/>
      <c r="E42" s="72"/>
      <c r="F42" s="72"/>
      <c r="G42" s="61">
        <f>G25+G40</f>
        <v>249.42499999999998</v>
      </c>
    </row>
    <row r="43" spans="1:7" ht="12.75">
      <c r="A43" s="28"/>
      <c r="B43" s="15"/>
      <c r="C43" s="15"/>
      <c r="D43" s="15"/>
      <c r="E43" s="15"/>
      <c r="F43" s="17"/>
      <c r="G43" s="15"/>
    </row>
    <row r="44" spans="1:7" ht="12.75">
      <c r="A44" s="28"/>
      <c r="B44" s="52"/>
      <c r="C44" s="15"/>
      <c r="D44" s="15"/>
      <c r="E44" s="15"/>
      <c r="F44" s="17"/>
      <c r="G44" s="15"/>
    </row>
    <row r="45" spans="1:7" ht="12.75">
      <c r="A45" s="28"/>
      <c r="B45" s="53" t="s">
        <v>34</v>
      </c>
      <c r="C45" s="15"/>
      <c r="D45" s="17"/>
      <c r="E45" s="15"/>
      <c r="F45" s="52"/>
      <c r="G45" s="53"/>
    </row>
    <row r="46" spans="1:7" ht="12.75">
      <c r="A46" s="28"/>
      <c r="B46" s="68"/>
      <c r="C46" s="68"/>
      <c r="D46" s="68"/>
      <c r="E46" s="68"/>
      <c r="F46" s="68"/>
      <c r="G46" s="15"/>
    </row>
    <row r="47" spans="1:7" ht="12.75">
      <c r="A47" s="28"/>
      <c r="B47" s="68"/>
      <c r="C47" s="68"/>
      <c r="D47" s="68"/>
      <c r="E47" s="68"/>
      <c r="F47" s="68"/>
      <c r="G47" s="15"/>
    </row>
    <row r="48" spans="1:7" ht="12.75">
      <c r="A48" s="28"/>
      <c r="B48" s="68"/>
      <c r="C48" s="68"/>
      <c r="D48" s="68"/>
      <c r="E48" s="68"/>
      <c r="F48" s="68"/>
      <c r="G48" s="15"/>
    </row>
    <row r="49" spans="1:7" ht="12.75">
      <c r="A49" s="28"/>
      <c r="B49" s="68"/>
      <c r="C49" s="68"/>
      <c r="D49" s="68"/>
      <c r="E49" s="68"/>
      <c r="F49" s="68"/>
      <c r="G49" s="15"/>
    </row>
    <row r="50" spans="1:7" ht="12.75">
      <c r="A50" s="28"/>
      <c r="B50" s="68"/>
      <c r="C50" s="68"/>
      <c r="D50" s="68"/>
      <c r="E50" s="68"/>
      <c r="F50" s="68"/>
      <c r="G50" s="15"/>
    </row>
    <row r="51" spans="1:7" ht="12.75">
      <c r="A51" s="28"/>
      <c r="B51" s="68"/>
      <c r="C51" s="68"/>
      <c r="D51" s="68"/>
      <c r="E51" s="68"/>
      <c r="F51" s="68"/>
      <c r="G51" s="15"/>
    </row>
    <row r="52" spans="1:7" ht="12.75">
      <c r="A52" s="28"/>
      <c r="B52" s="68"/>
      <c r="C52" s="68"/>
      <c r="D52" s="68"/>
      <c r="E52" s="68"/>
      <c r="F52" s="68"/>
      <c r="G52" s="15"/>
    </row>
    <row r="53" spans="1:7" ht="12.75">
      <c r="A53" s="28"/>
      <c r="B53" s="68"/>
      <c r="C53" s="68"/>
      <c r="D53" s="68"/>
      <c r="E53" s="68"/>
      <c r="F53" s="68"/>
      <c r="G53" s="15"/>
    </row>
    <row r="54" spans="1:7" ht="12.75">
      <c r="A54" s="28"/>
      <c r="B54" s="68"/>
      <c r="C54" s="68"/>
      <c r="D54" s="68"/>
      <c r="E54" s="68"/>
      <c r="F54" s="68"/>
      <c r="G54" s="15"/>
    </row>
    <row r="55" spans="1:7" ht="12.75">
      <c r="A55" s="28"/>
      <c r="B55" s="68"/>
      <c r="C55" s="68"/>
      <c r="D55" s="68"/>
      <c r="E55" s="68"/>
      <c r="F55" s="68"/>
      <c r="G55" s="15"/>
    </row>
    <row r="56" spans="1:7" ht="12.75">
      <c r="A56" s="28"/>
      <c r="B56" s="68"/>
      <c r="C56" s="68"/>
      <c r="D56" s="68"/>
      <c r="E56" s="68"/>
      <c r="F56" s="68"/>
      <c r="G56" s="15"/>
    </row>
    <row r="57" spans="1:7" ht="12.75">
      <c r="A57" s="28"/>
      <c r="B57" s="68"/>
      <c r="C57" s="68"/>
      <c r="D57" s="68"/>
      <c r="E57" s="68"/>
      <c r="F57" s="68"/>
      <c r="G57" s="15"/>
    </row>
    <row r="58" spans="1:7" ht="12.75">
      <c r="A58" s="28"/>
      <c r="B58" s="15"/>
      <c r="C58" s="15"/>
      <c r="D58" s="15"/>
      <c r="E58" s="15"/>
      <c r="F58" s="17"/>
      <c r="G58" s="15"/>
    </row>
    <row r="59" spans="1:7" ht="39.75" customHeight="1">
      <c r="A59" s="66" t="s">
        <v>33</v>
      </c>
      <c r="B59" s="66"/>
      <c r="C59" s="66"/>
      <c r="D59" s="66"/>
      <c r="E59" s="66"/>
      <c r="F59" s="66"/>
      <c r="G59" s="66"/>
    </row>
  </sheetData>
  <sheetProtection password="EFCC" sheet="1" selectLockedCells="1"/>
  <mergeCells count="15">
    <mergeCell ref="A59:G59"/>
    <mergeCell ref="A8:B8"/>
    <mergeCell ref="A9:B9"/>
    <mergeCell ref="C9:G9"/>
    <mergeCell ref="C10:F10"/>
    <mergeCell ref="B46:F57"/>
    <mergeCell ref="A25:F25"/>
    <mergeCell ref="A40:F40"/>
    <mergeCell ref="A42:F42"/>
    <mergeCell ref="A1:G1"/>
    <mergeCell ref="A6:B6"/>
    <mergeCell ref="C6:G6"/>
    <mergeCell ref="A7:B7"/>
    <mergeCell ref="C7:G7"/>
    <mergeCell ref="C8:G8"/>
  </mergeCells>
  <printOptions/>
  <pageMargins left="0.7086614173228347" right="0.7086614173228347" top="0.7874015748031497" bottom="0.1968503937007874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Petutschnigg</dc:creator>
  <cp:keywords/>
  <dc:description/>
  <cp:lastModifiedBy>Eidler Margit</cp:lastModifiedBy>
  <cp:lastPrinted>2016-02-26T07:18:37Z</cp:lastPrinted>
  <dcterms:created xsi:type="dcterms:W3CDTF">1998-05-04T10:36:49Z</dcterms:created>
  <dcterms:modified xsi:type="dcterms:W3CDTF">2023-05-11T06:50:29Z</dcterms:modified>
  <cp:category/>
  <cp:version/>
  <cp:contentType/>
  <cp:contentStatus/>
</cp:coreProperties>
</file>