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955" tabRatio="909" activeTab="0"/>
  </bookViews>
  <sheets>
    <sheet name="5.EP Beschichtung" sheetId="1" r:id="rId1"/>
  </sheets>
  <definedNames>
    <definedName name="_xlnm.Print_Area" localSheetId="0">'5.EP Beschichtung'!$A$1:$G$74</definedName>
  </definedNames>
  <calcPr fullCalcOnLoad="1"/>
</workbook>
</file>

<file path=xl/sharedStrings.xml><?xml version="1.0" encoding="utf-8"?>
<sst xmlns="http://schemas.openxmlformats.org/spreadsheetml/2006/main" count="71" uniqueCount="57">
  <si>
    <t>Grundierung:</t>
  </si>
  <si>
    <t>Fläche:</t>
  </si>
  <si>
    <t>Artikel</t>
  </si>
  <si>
    <t>Verbrauch</t>
  </si>
  <si>
    <t xml:space="preserve">     Einzelpreis</t>
  </si>
  <si>
    <t>Preis/m²</t>
  </si>
  <si>
    <t>Gesamt</t>
  </si>
  <si>
    <t>1. Grundierung</t>
  </si>
  <si>
    <t>Materialkosten</t>
  </si>
  <si>
    <t>Materialauf- bzw Abschlag in %</t>
  </si>
  <si>
    <t>Lohnkosten pro m²:</t>
  </si>
  <si>
    <t>Zeit</t>
  </si>
  <si>
    <t>Lohnkosten</t>
  </si>
  <si>
    <t>Stundensatz</t>
  </si>
  <si>
    <t>in Minuten</t>
  </si>
  <si>
    <t>pro m²</t>
  </si>
  <si>
    <t>1. Untergrundvorbehandlung</t>
  </si>
  <si>
    <t>Zuschläge / Abzüge auf die Lohnkosten in %</t>
  </si>
  <si>
    <t>3. Kratzspachtelung</t>
  </si>
  <si>
    <t>kg</t>
  </si>
  <si>
    <t>Fußboden vorbereiten - Diamantschleifen o.ä.</t>
  </si>
  <si>
    <t>4. Beschichtung</t>
  </si>
  <si>
    <t>Gestaltung:</t>
  </si>
  <si>
    <t>Beschichtung:</t>
  </si>
  <si>
    <t>5. Gestaltung</t>
  </si>
  <si>
    <t>Einstreuen der Farbchips in die frische Beschichtung</t>
  </si>
  <si>
    <t>Kratzspachtelung:</t>
  </si>
  <si>
    <t>Epoxy Basisharz EP 70 BM, Komp. A+B (30 kg)</t>
  </si>
  <si>
    <t>Absandung:</t>
  </si>
  <si>
    <t>Quarzsand 0,3-0,8 mm (25 kg)</t>
  </si>
  <si>
    <t>Quarzsand 0,1-0,2 mm (25 kg)</t>
  </si>
  <si>
    <t>6. Versiegelung</t>
  </si>
  <si>
    <t>2. Grundieren + ggf Absanden</t>
  </si>
  <si>
    <t>Aufbringen der verfüllten Verlaufsbeschichtung und anschließend entlüften mittels Entlüftungswalze</t>
  </si>
  <si>
    <t>Aufbringen der transparenten Versiegelung</t>
  </si>
  <si>
    <t>Versiegelung:</t>
  </si>
  <si>
    <t>Richtpreiskalkulation</t>
  </si>
  <si>
    <t>Quarzsand 0,3-0,8 mm</t>
  </si>
  <si>
    <t>Einstreuchips</t>
  </si>
  <si>
    <t>Epoxy Topcoat EP 100 TC</t>
  </si>
  <si>
    <t>Epoxy Basisharz EP 70 BM</t>
  </si>
  <si>
    <t>Quarzsand 0,1-0,2 mm, Quarzsand 0,3-0,8 mm</t>
  </si>
  <si>
    <t>Epoxy Beschichtung EP 3, Quarzsand 0,1-0,2 mm</t>
  </si>
  <si>
    <t>Die angegebenen Verbrauchswerte und Zeitansätze sind unverbindliche Richtwerte! Abdeck- und Abklebearbeiten sowie Gerüstarbeiten im Außenbereich sind in der Kalkulation nicht enthalten! Alle Zeit- und Verbrauchsangaben sind unverbindlich, sie sind wesentlich vom Objekt, dessen Beschaffenheit sowie vom Verarbeiter abhängig.</t>
  </si>
  <si>
    <t>Kommentare zu Ihrem Projekt:</t>
  </si>
  <si>
    <t>Bitte tragen Sie in die weißen Felder Ihre Werte ein.</t>
  </si>
  <si>
    <r>
      <t xml:space="preserve">2. Absandung </t>
    </r>
    <r>
      <rPr>
        <sz val="8"/>
        <color indexed="10"/>
        <rFont val="Arial"/>
        <family val="2"/>
      </rPr>
      <t>(Eventualposition)</t>
    </r>
  </si>
  <si>
    <t>Aufbringen des Grundierharzes  und anschließendes Abstreuen mit Quarzsand</t>
  </si>
  <si>
    <t>Aufbringen der Kratzspachtelung zur Egalisierung des Untergrundes</t>
  </si>
  <si>
    <t>Murexin EP Beschichtung EP 3 - Chips - Topcoat - R9/Bfl</t>
  </si>
  <si>
    <t xml:space="preserve">3. Kratzspachtelung </t>
  </si>
  <si>
    <t>5. Versiegelung</t>
  </si>
  <si>
    <t>Epoxy Beschichtung EP 3 RAL 7032 (30 kg)</t>
  </si>
  <si>
    <t xml:space="preserve">Murexin Einstreuchips/3 mm RAL9005/RAL9010 </t>
  </si>
  <si>
    <t>Epoxy Topcoat EP 100 TC (8 kg)</t>
  </si>
  <si>
    <t>Quarzsand 0,1-0,2 mm</t>
  </si>
  <si>
    <t>5/ Stand Jänner 2024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</si>
</sst>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_ ;[Red]\-#,##0.00\ "/>
    <numFmt numFmtId="179" formatCode="0.00\ &quot;m²&quot;"/>
    <numFmt numFmtId="180" formatCode="d/\ mmmm\ yyyy"/>
    <numFmt numFmtId="181" formatCode="0\ &quot;Min&quot;"/>
    <numFmt numFmtId="182" formatCode="0%;[Red]\-0%"/>
    <numFmt numFmtId="183" formatCode="#,##0.00\ &quot;m²&quot;"/>
    <numFmt numFmtId="184" formatCode="\€\ #,##0.00;[Red]\-\€\ #,##0.00"/>
    <numFmt numFmtId="185" formatCode="[$-C07]dddd\,\ dd\.\ mmmm\ yyyy"/>
    <numFmt numFmtId="186" formatCode="yyyy\-mm\-dd;@"/>
    <numFmt numFmtId="187" formatCode="0.000"/>
    <numFmt numFmtId="188" formatCode="0.0000"/>
    <numFmt numFmtId="189" formatCode="0.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&quot;€&quot;\ #,##0.00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941D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2">
    <xf numFmtId="0" fontId="0" fillId="0" borderId="0" xfId="0" applyAlignment="1">
      <alignment/>
    </xf>
    <xf numFmtId="0" fontId="9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horizontal="left" vertical="center"/>
      <protection hidden="1"/>
    </xf>
    <xf numFmtId="0" fontId="3" fillId="34" borderId="11" xfId="0" applyFont="1" applyFill="1" applyBorder="1" applyAlignment="1" applyProtection="1">
      <alignment horizontal="left" vertical="center"/>
      <protection hidden="1"/>
    </xf>
    <xf numFmtId="0" fontId="4" fillId="34" borderId="11" xfId="0" applyFont="1" applyFill="1" applyBorder="1" applyAlignment="1" applyProtection="1">
      <alignment horizontal="left" vertical="center"/>
      <protection hidden="1"/>
    </xf>
    <xf numFmtId="178" fontId="4" fillId="34" borderId="11" xfId="0" applyNumberFormat="1" applyFont="1" applyFill="1" applyBorder="1" applyAlignment="1" applyProtection="1">
      <alignment horizontal="left" vertical="center"/>
      <protection hidden="1"/>
    </xf>
    <xf numFmtId="0" fontId="4" fillId="34" borderId="12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178" fontId="3" fillId="33" borderId="0" xfId="0" applyNumberFormat="1" applyFont="1" applyFill="1" applyBorder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right" vertical="center"/>
      <protection hidden="1"/>
    </xf>
    <xf numFmtId="179" fontId="50" fillId="33" borderId="0" xfId="0" applyNumberFormat="1" applyFont="1" applyFill="1" applyBorder="1" applyAlignment="1" applyProtection="1">
      <alignment vertical="center"/>
      <protection hidden="1"/>
    </xf>
    <xf numFmtId="183" fontId="5" fillId="0" borderId="0" xfId="0" applyNumberFormat="1" applyFont="1" applyFill="1" applyAlignment="1" applyProtection="1">
      <alignment horizontal="left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Continuous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178" fontId="2" fillId="34" borderId="11" xfId="0" applyNumberFormat="1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vertical="center"/>
      <protection hidden="1"/>
    </xf>
    <xf numFmtId="194" fontId="0" fillId="33" borderId="0" xfId="0" applyNumberFormat="1" applyFont="1" applyFill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horizontal="right" vertical="center"/>
      <protection hidden="1"/>
    </xf>
    <xf numFmtId="194" fontId="51" fillId="33" borderId="0" xfId="0" applyNumberFormat="1" applyFont="1" applyFill="1" applyAlignment="1" applyProtection="1">
      <alignment horizontal="left" vertical="center"/>
      <protection hidden="1"/>
    </xf>
    <xf numFmtId="0" fontId="0" fillId="33" borderId="10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194" fontId="0" fillId="33" borderId="11" xfId="0" applyNumberFormat="1" applyFont="1" applyFill="1" applyBorder="1" applyAlignment="1" applyProtection="1">
      <alignment vertical="center"/>
      <protection hidden="1"/>
    </xf>
    <xf numFmtId="194" fontId="0" fillId="33" borderId="12" xfId="0" applyNumberFormat="1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178" fontId="0" fillId="33" borderId="13" xfId="0" applyNumberFormat="1" applyFont="1" applyFill="1" applyBorder="1" applyAlignment="1" applyProtection="1">
      <alignment vertical="center"/>
      <protection hidden="1"/>
    </xf>
    <xf numFmtId="184" fontId="2" fillId="34" borderId="12" xfId="0" applyNumberFormat="1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81" fontId="0" fillId="33" borderId="0" xfId="0" applyNumberFormat="1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 wrapText="1"/>
      <protection hidden="1"/>
    </xf>
    <xf numFmtId="181" fontId="0" fillId="33" borderId="11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178" fontId="0" fillId="0" borderId="0" xfId="0" applyNumberFormat="1" applyFont="1" applyFill="1" applyAlignment="1" applyProtection="1">
      <alignment vertical="center"/>
      <protection hidden="1"/>
    </xf>
    <xf numFmtId="2" fontId="0" fillId="35" borderId="0" xfId="59" applyNumberFormat="1" applyFont="1" applyFill="1" applyAlignment="1" applyProtection="1">
      <alignment vertical="center"/>
      <protection hidden="1" locked="0"/>
    </xf>
    <xf numFmtId="194" fontId="0" fillId="35" borderId="0" xfId="59" applyNumberFormat="1" applyFont="1" applyFill="1" applyAlignment="1" applyProtection="1">
      <alignment vertical="center"/>
      <protection hidden="1" locked="0"/>
    </xf>
    <xf numFmtId="182" fontId="0" fillId="35" borderId="13" xfId="0" applyNumberFormat="1" applyFont="1" applyFill="1" applyBorder="1" applyAlignment="1" applyProtection="1">
      <alignment vertical="center"/>
      <protection hidden="1" locked="0"/>
    </xf>
    <xf numFmtId="181" fontId="0" fillId="35" borderId="0" xfId="0" applyNumberFormat="1" applyFont="1" applyFill="1" applyAlignment="1" applyProtection="1">
      <alignment vertical="center"/>
      <protection hidden="1" locked="0"/>
    </xf>
    <xf numFmtId="184" fontId="2" fillId="35" borderId="18" xfId="0" applyNumberFormat="1" applyFont="1" applyFill="1" applyBorder="1" applyAlignment="1" applyProtection="1">
      <alignment horizontal="left" vertical="center"/>
      <protection hidden="1" locked="0"/>
    </xf>
    <xf numFmtId="9" fontId="0" fillId="35" borderId="0" xfId="0" applyNumberFormat="1" applyFont="1" applyFill="1" applyBorder="1" applyAlignment="1" applyProtection="1">
      <alignment vertical="center"/>
      <protection hidden="1" locked="0"/>
    </xf>
    <xf numFmtId="184" fontId="1" fillId="34" borderId="12" xfId="0" applyNumberFormat="1" applyFont="1" applyFill="1" applyBorder="1" applyAlignment="1" applyProtection="1">
      <alignment vertical="center"/>
      <protection hidden="1"/>
    </xf>
    <xf numFmtId="194" fontId="0" fillId="0" borderId="0" xfId="59" applyNumberFormat="1" applyFont="1" applyFill="1" applyAlignment="1" applyProtection="1">
      <alignment vertical="center"/>
      <protection hidden="1" locked="0"/>
    </xf>
    <xf numFmtId="0" fontId="2" fillId="34" borderId="10" xfId="0" applyFont="1" applyFill="1" applyBorder="1" applyAlignment="1" applyProtection="1">
      <alignment horizontal="right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 locked="0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left" vertical="center" wrapText="1"/>
      <protection hidden="1"/>
    </xf>
    <xf numFmtId="179" fontId="50" fillId="35" borderId="0" xfId="0" applyNumberFormat="1" applyFont="1" applyFill="1" applyBorder="1" applyAlignment="1" applyProtection="1">
      <alignment horizontal="center" vertical="center"/>
      <protection hidden="1" locked="0"/>
    </xf>
    <xf numFmtId="0" fontId="1" fillId="34" borderId="10" xfId="0" applyFont="1" applyFill="1" applyBorder="1" applyAlignment="1" applyProtection="1">
      <alignment horizontal="right" vertical="center"/>
      <protection hidden="1"/>
    </xf>
    <xf numFmtId="0" fontId="1" fillId="34" borderId="11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0</xdr:row>
      <xdr:rowOff>19050</xdr:rowOff>
    </xdr:from>
    <xdr:to>
      <xdr:col>6</xdr:col>
      <xdr:colOff>981075</xdr:colOff>
      <xdr:row>0</xdr:row>
      <xdr:rowOff>552450</xdr:rowOff>
    </xdr:to>
    <xdr:pic>
      <xdr:nvPicPr>
        <xdr:cNvPr id="1" name="Grafik 2" descr="Ein Bild, das Text, ClipArt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9050"/>
          <a:ext cx="2066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74"/>
  <sheetViews>
    <sheetView tabSelected="1" zoomScaleSheetLayoutView="65" workbookViewId="0" topLeftCell="A1">
      <selection activeCell="C30" sqref="C30"/>
    </sheetView>
  </sheetViews>
  <sheetFormatPr defaultColWidth="11.421875" defaultRowHeight="12.75"/>
  <cols>
    <col min="1" max="1" width="9.8515625" style="8" customWidth="1"/>
    <col min="2" max="2" width="42.28125" style="8" bestFit="1" customWidth="1"/>
    <col min="3" max="3" width="9.00390625" style="8" customWidth="1"/>
    <col min="4" max="4" width="4.00390625" style="8" customWidth="1"/>
    <col min="5" max="5" width="11.421875" style="8" customWidth="1"/>
    <col min="6" max="6" width="10.7109375" style="53" customWidth="1"/>
    <col min="7" max="7" width="14.8515625" style="8" bestFit="1" customWidth="1"/>
    <col min="8" max="16384" width="11.421875" style="8" customWidth="1"/>
  </cols>
  <sheetData>
    <row r="1" spans="1:9" s="1" customFormat="1" ht="52.5" customHeight="1">
      <c r="A1" s="71" t="s">
        <v>36</v>
      </c>
      <c r="B1" s="71"/>
      <c r="C1" s="71"/>
      <c r="D1" s="71"/>
      <c r="E1" s="71"/>
      <c r="F1" s="71"/>
      <c r="G1" s="71"/>
      <c r="I1" s="2"/>
    </row>
    <row r="2" spans="1:9" s="1" customFormat="1" ht="24.75" customHeight="1">
      <c r="A2" s="3"/>
      <c r="B2" s="3"/>
      <c r="C2" s="3"/>
      <c r="D2" s="3"/>
      <c r="E2" s="3"/>
      <c r="F2" s="3"/>
      <c r="G2" s="3"/>
      <c r="I2" s="2"/>
    </row>
    <row r="3" spans="1:7" ht="24.75" customHeight="1">
      <c r="A3" s="4" t="s">
        <v>45</v>
      </c>
      <c r="B3" s="5"/>
      <c r="C3" s="5"/>
      <c r="D3" s="5"/>
      <c r="E3" s="5"/>
      <c r="F3" s="6"/>
      <c r="G3" s="7" t="s">
        <v>56</v>
      </c>
    </row>
    <row r="4" spans="1:7" ht="18">
      <c r="A4" s="9" t="s">
        <v>49</v>
      </c>
      <c r="B4" s="10"/>
      <c r="C4" s="11"/>
      <c r="D4" s="11"/>
      <c r="E4" s="11"/>
      <c r="F4" s="12"/>
      <c r="G4" s="13"/>
    </row>
    <row r="5" spans="1:7" ht="18">
      <c r="A5" s="14"/>
      <c r="B5" s="14"/>
      <c r="C5" s="14"/>
      <c r="D5" s="14"/>
      <c r="E5" s="14"/>
      <c r="F5" s="15"/>
      <c r="G5" s="14"/>
    </row>
    <row r="6" spans="1:9" ht="18" customHeight="1">
      <c r="A6" s="65" t="s">
        <v>0</v>
      </c>
      <c r="B6" s="65"/>
      <c r="C6" s="66" t="s">
        <v>40</v>
      </c>
      <c r="D6" s="66"/>
      <c r="E6" s="66"/>
      <c r="F6" s="66"/>
      <c r="G6" s="66"/>
      <c r="I6" s="16"/>
    </row>
    <row r="7" spans="1:9" ht="15.75">
      <c r="A7" s="65" t="s">
        <v>28</v>
      </c>
      <c r="B7" s="65"/>
      <c r="C7" s="66" t="s">
        <v>37</v>
      </c>
      <c r="D7" s="66"/>
      <c r="E7" s="66"/>
      <c r="F7" s="66"/>
      <c r="G7" s="66"/>
      <c r="I7" s="16"/>
    </row>
    <row r="8" spans="1:9" ht="15.75">
      <c r="A8" s="65" t="s">
        <v>26</v>
      </c>
      <c r="B8" s="65"/>
      <c r="C8" s="66" t="s">
        <v>40</v>
      </c>
      <c r="D8" s="66"/>
      <c r="E8" s="66"/>
      <c r="F8" s="66"/>
      <c r="G8" s="66"/>
      <c r="I8" s="16"/>
    </row>
    <row r="9" spans="1:9" ht="15.75">
      <c r="A9" s="65"/>
      <c r="B9" s="65"/>
      <c r="C9" s="66" t="s">
        <v>41</v>
      </c>
      <c r="D9" s="66"/>
      <c r="E9" s="66"/>
      <c r="F9" s="66"/>
      <c r="G9" s="66"/>
      <c r="I9" s="16"/>
    </row>
    <row r="10" spans="1:9" ht="15.75">
      <c r="A10" s="65" t="s">
        <v>23</v>
      </c>
      <c r="B10" s="65"/>
      <c r="C10" s="66" t="s">
        <v>42</v>
      </c>
      <c r="D10" s="66"/>
      <c r="E10" s="66"/>
      <c r="F10" s="66"/>
      <c r="G10" s="66"/>
      <c r="I10" s="16"/>
    </row>
    <row r="11" spans="1:9" ht="15.75">
      <c r="A11" s="65" t="s">
        <v>22</v>
      </c>
      <c r="B11" s="65"/>
      <c r="C11" s="66" t="s">
        <v>38</v>
      </c>
      <c r="D11" s="66"/>
      <c r="E11" s="66"/>
      <c r="F11" s="66"/>
      <c r="G11" s="66"/>
      <c r="I11" s="16"/>
    </row>
    <row r="12" spans="1:9" ht="15.75">
      <c r="A12" s="65" t="s">
        <v>35</v>
      </c>
      <c r="B12" s="65"/>
      <c r="C12" s="66" t="s">
        <v>39</v>
      </c>
      <c r="D12" s="66"/>
      <c r="E12" s="66"/>
      <c r="F12" s="66"/>
      <c r="G12" s="66"/>
      <c r="I12" s="16"/>
    </row>
    <row r="13" spans="1:9" ht="15.75">
      <c r="A13" s="65"/>
      <c r="B13" s="65"/>
      <c r="C13" s="66"/>
      <c r="D13" s="66"/>
      <c r="E13" s="66"/>
      <c r="F13" s="66"/>
      <c r="G13" s="66"/>
      <c r="I13" s="16"/>
    </row>
    <row r="14" spans="1:9" ht="15.75">
      <c r="A14" s="5"/>
      <c r="B14" s="17" t="s">
        <v>1</v>
      </c>
      <c r="C14" s="68">
        <v>10</v>
      </c>
      <c r="D14" s="68"/>
      <c r="E14" s="68"/>
      <c r="F14" s="68"/>
      <c r="G14" s="18"/>
      <c r="I14" s="19"/>
    </row>
    <row r="15" spans="1:7" ht="12.75">
      <c r="A15" s="5"/>
      <c r="B15" s="5"/>
      <c r="C15" s="5"/>
      <c r="D15" s="5"/>
      <c r="E15" s="5"/>
      <c r="F15" s="6"/>
      <c r="G15" s="6"/>
    </row>
    <row r="16" spans="1:7" ht="12.75">
      <c r="A16" s="20"/>
      <c r="B16" s="21" t="s">
        <v>2</v>
      </c>
      <c r="C16" s="22" t="s">
        <v>3</v>
      </c>
      <c r="D16" s="22"/>
      <c r="E16" s="23" t="s">
        <v>4</v>
      </c>
      <c r="F16" s="24" t="s">
        <v>5</v>
      </c>
      <c r="G16" s="25" t="s">
        <v>6</v>
      </c>
    </row>
    <row r="17" spans="1:7" ht="12.75">
      <c r="A17" s="26" t="s">
        <v>7</v>
      </c>
      <c r="B17" s="27"/>
      <c r="C17" s="27"/>
      <c r="D17" s="27"/>
      <c r="E17" s="27"/>
      <c r="F17" s="6"/>
      <c r="G17" s="28"/>
    </row>
    <row r="18" spans="1:7" ht="12.75">
      <c r="A18" s="29"/>
      <c r="B18" s="5" t="s">
        <v>27</v>
      </c>
      <c r="C18" s="54">
        <v>0.3</v>
      </c>
      <c r="D18" s="27" t="s">
        <v>19</v>
      </c>
      <c r="E18" s="55">
        <v>23.12</v>
      </c>
      <c r="F18" s="28">
        <f>IF(C18*E18=0,"",E18*C18)</f>
        <v>6.936</v>
      </c>
      <c r="G18" s="28">
        <f>IF(C18*E18=0,"",F18*$C$14)</f>
        <v>69.36</v>
      </c>
    </row>
    <row r="19" spans="1:7" ht="12.75">
      <c r="A19" s="26" t="s">
        <v>46</v>
      </c>
      <c r="B19" s="5"/>
      <c r="C19" s="27"/>
      <c r="D19" s="27"/>
      <c r="E19" s="27"/>
      <c r="F19" s="6"/>
      <c r="G19" s="30"/>
    </row>
    <row r="20" spans="1:7" ht="12.75">
      <c r="A20" s="29"/>
      <c r="B20" s="5" t="s">
        <v>29</v>
      </c>
      <c r="C20" s="54">
        <v>1.5</v>
      </c>
      <c r="D20" s="27" t="s">
        <v>19</v>
      </c>
      <c r="E20" s="55">
        <v>0.81</v>
      </c>
      <c r="F20" s="28">
        <f>IF(C20*E20=0,"",E20*C20)</f>
        <v>1.215</v>
      </c>
      <c r="G20" s="28">
        <f>IF(C20*E20=0,"",F20*$C$14)</f>
        <v>12.15</v>
      </c>
    </row>
    <row r="21" spans="1:7" ht="12.75">
      <c r="A21" s="26" t="s">
        <v>50</v>
      </c>
      <c r="B21" s="27"/>
      <c r="C21" s="27"/>
      <c r="D21" s="27"/>
      <c r="E21" s="27"/>
      <c r="F21" s="6"/>
      <c r="G21" s="30"/>
    </row>
    <row r="22" spans="1:7" ht="12.75">
      <c r="A22" s="29"/>
      <c r="B22" s="5" t="s">
        <v>27</v>
      </c>
      <c r="C22" s="54">
        <v>0.6</v>
      </c>
      <c r="D22" s="27" t="s">
        <v>19</v>
      </c>
      <c r="E22" s="55">
        <v>23.12</v>
      </c>
      <c r="F22" s="28">
        <f>IF(C22*E22=0,"",E22*C22)</f>
        <v>13.872</v>
      </c>
      <c r="G22" s="28">
        <f>IF(C22*E22=0,"",F22*$C$14)</f>
        <v>138.72</v>
      </c>
    </row>
    <row r="23" spans="1:7" ht="12.75">
      <c r="A23" s="29"/>
      <c r="B23" s="27" t="s">
        <v>30</v>
      </c>
      <c r="C23" s="54">
        <v>0.6</v>
      </c>
      <c r="D23" s="27" t="s">
        <v>19</v>
      </c>
      <c r="E23" s="55">
        <v>0.81</v>
      </c>
      <c r="F23" s="28">
        <f>IF(C23*E23=0,"",E23*C23)</f>
        <v>0.486</v>
      </c>
      <c r="G23" s="28">
        <f>IF(C23*E23=0,"",F23*$C$14)</f>
        <v>4.859999999999999</v>
      </c>
    </row>
    <row r="24" spans="1:7" ht="12.75">
      <c r="A24" s="29"/>
      <c r="B24" s="5" t="s">
        <v>29</v>
      </c>
      <c r="C24" s="54">
        <v>0.6</v>
      </c>
      <c r="D24" s="27" t="s">
        <v>19</v>
      </c>
      <c r="E24" s="55">
        <v>0.81</v>
      </c>
      <c r="F24" s="28">
        <f>IF(C24*E24=0,"",E24*C24)</f>
        <v>0.486</v>
      </c>
      <c r="G24" s="28">
        <f>IF(C24*E24=0,"",F24*$C$14)</f>
        <v>4.859999999999999</v>
      </c>
    </row>
    <row r="25" spans="1:7" ht="13.5" customHeight="1">
      <c r="A25" s="26" t="s">
        <v>21</v>
      </c>
      <c r="B25" s="27"/>
      <c r="C25" s="27"/>
      <c r="D25" s="27"/>
      <c r="E25" s="27"/>
      <c r="F25" s="6"/>
      <c r="G25" s="28"/>
    </row>
    <row r="26" spans="1:7" ht="13.5" customHeight="1">
      <c r="A26" s="29"/>
      <c r="B26" s="27" t="s">
        <v>52</v>
      </c>
      <c r="C26" s="54">
        <v>2.8</v>
      </c>
      <c r="D26" s="27" t="s">
        <v>19</v>
      </c>
      <c r="E26" s="55">
        <v>24.46</v>
      </c>
      <c r="F26" s="28">
        <f>IF(C26*E26=0,"",E26*C26)</f>
        <v>68.488</v>
      </c>
      <c r="G26" s="28">
        <f>IF(C26*E26=0,"",F26*$C$14)</f>
        <v>684.88</v>
      </c>
    </row>
    <row r="27" spans="1:7" ht="12.75">
      <c r="A27" s="29"/>
      <c r="B27" s="27" t="s">
        <v>55</v>
      </c>
      <c r="C27" s="54">
        <v>0.75</v>
      </c>
      <c r="D27" s="27" t="s">
        <v>19</v>
      </c>
      <c r="E27" s="55">
        <v>0.81</v>
      </c>
      <c r="F27" s="28">
        <f>IF(C27*E27=0,"",E27*C27)</f>
        <v>0.6075</v>
      </c>
      <c r="G27" s="28">
        <f>IF(C27*E27=0,"",F27*$C$14)</f>
        <v>6.075</v>
      </c>
    </row>
    <row r="28" spans="1:7" ht="12.75">
      <c r="A28" s="29"/>
      <c r="B28" s="27" t="s">
        <v>53</v>
      </c>
      <c r="C28" s="54">
        <v>0.05</v>
      </c>
      <c r="D28" s="27" t="s">
        <v>19</v>
      </c>
      <c r="E28" s="61">
        <v>49.05</v>
      </c>
      <c r="F28" s="28">
        <f>IF(C28*E28=0,"",E28*C28)</f>
        <v>2.4525</v>
      </c>
      <c r="G28" s="28">
        <f>IF(C28*E28=0,"",F28*$C$14)</f>
        <v>24.525000000000002</v>
      </c>
    </row>
    <row r="29" spans="1:7" ht="13.5" customHeight="1">
      <c r="A29" s="26" t="s">
        <v>51</v>
      </c>
      <c r="B29" s="27"/>
      <c r="C29" s="27"/>
      <c r="D29" s="27"/>
      <c r="E29" s="27"/>
      <c r="F29" s="6"/>
      <c r="G29" s="28"/>
    </row>
    <row r="30" spans="1:7" ht="13.5" customHeight="1">
      <c r="A30" s="29"/>
      <c r="B30" s="27" t="s">
        <v>54</v>
      </c>
      <c r="C30" s="54">
        <v>0.15</v>
      </c>
      <c r="D30" s="27" t="s">
        <v>19</v>
      </c>
      <c r="E30" s="55">
        <v>29.41</v>
      </c>
      <c r="F30" s="28">
        <f>IF(C30*E30=0,"",E30*C30)</f>
        <v>4.4115</v>
      </c>
      <c r="G30" s="28">
        <f>IF(C30*E30=0,"",F30*$C$14)</f>
        <v>44.115</v>
      </c>
    </row>
    <row r="31" spans="1:7" ht="13.5" customHeight="1">
      <c r="A31" s="29"/>
      <c r="B31" s="27"/>
      <c r="C31" s="27"/>
      <c r="D31" s="27"/>
      <c r="E31" s="27"/>
      <c r="F31" s="6"/>
      <c r="G31" s="28"/>
    </row>
    <row r="32" spans="1:7" ht="12.75">
      <c r="A32" s="31" t="s">
        <v>8</v>
      </c>
      <c r="B32" s="32"/>
      <c r="C32" s="32"/>
      <c r="D32" s="32"/>
      <c r="E32" s="32"/>
      <c r="F32" s="33">
        <f>SUM(F18:F31)</f>
        <v>98.95450000000001</v>
      </c>
      <c r="G32" s="34">
        <f>SUM(G18:G31)</f>
        <v>989.5450000000001</v>
      </c>
    </row>
    <row r="33" spans="1:7" ht="12.75">
      <c r="A33" s="35" t="s">
        <v>9</v>
      </c>
      <c r="B33" s="35"/>
      <c r="C33" s="56">
        <v>0.1</v>
      </c>
      <c r="D33" s="35" t="str">
        <f>IF(C33&gt;=0,"Aufschlag","Abschlag")</f>
        <v>Aufschlag</v>
      </c>
      <c r="E33" s="35"/>
      <c r="F33" s="36"/>
      <c r="G33" s="28">
        <f>IF(C33=0,"",G32*C33)</f>
        <v>98.95450000000001</v>
      </c>
    </row>
    <row r="34" spans="1:7" ht="13.5" customHeight="1">
      <c r="A34" s="62" t="str">
        <f>CONCATENATE("Materialkosten exkl. MwSt. für"," ",C14,"m², inkl."," ",C33*100,"% ",D33,":")</f>
        <v>Materialkosten exkl. MwSt. für 10m², inkl. 10% Aufschlag:</v>
      </c>
      <c r="B34" s="63"/>
      <c r="C34" s="63"/>
      <c r="D34" s="63"/>
      <c r="E34" s="63"/>
      <c r="F34" s="63"/>
      <c r="G34" s="37">
        <f>IF(C33=0,G32,G32+G33)</f>
        <v>1088.4995000000001</v>
      </c>
    </row>
    <row r="35" spans="1:7" ht="12.75">
      <c r="A35" s="29"/>
      <c r="B35" s="5"/>
      <c r="C35" s="5"/>
      <c r="D35" s="5"/>
      <c r="E35" s="5"/>
      <c r="F35" s="6"/>
      <c r="G35" s="5"/>
    </row>
    <row r="36" spans="1:7" ht="12.75">
      <c r="A36" s="38" t="s">
        <v>10</v>
      </c>
      <c r="B36" s="39"/>
      <c r="C36" s="39"/>
      <c r="D36" s="39"/>
      <c r="E36" s="39" t="s">
        <v>11</v>
      </c>
      <c r="F36" s="39" t="s">
        <v>12</v>
      </c>
      <c r="G36" s="40" t="s">
        <v>6</v>
      </c>
    </row>
    <row r="37" spans="1:7" s="44" customFormat="1" ht="12.75">
      <c r="A37" s="58">
        <v>36</v>
      </c>
      <c r="B37" s="41" t="s">
        <v>13</v>
      </c>
      <c r="C37" s="42"/>
      <c r="D37" s="42"/>
      <c r="E37" s="42" t="s">
        <v>14</v>
      </c>
      <c r="F37" s="42" t="s">
        <v>15</v>
      </c>
      <c r="G37" s="43"/>
    </row>
    <row r="38" spans="1:7" ht="12.75">
      <c r="A38" s="26" t="s">
        <v>16</v>
      </c>
      <c r="B38" s="5"/>
      <c r="C38" s="45"/>
      <c r="D38" s="45"/>
      <c r="E38" s="6">
        <f>IF(C38="","",C38*#REF!/60)</f>
      </c>
      <c r="F38" s="6">
        <f>IF(C38="","",D38*#REF!/60)</f>
      </c>
      <c r="G38" s="28"/>
    </row>
    <row r="39" spans="1:7" ht="12.75">
      <c r="A39" s="5"/>
      <c r="B39" s="5" t="s">
        <v>20</v>
      </c>
      <c r="C39" s="45"/>
      <c r="D39" s="45"/>
      <c r="E39" s="57">
        <v>4</v>
      </c>
      <c r="F39" s="28">
        <f>IF(E39=0,"",$A$37/60*E39)</f>
        <v>2.4</v>
      </c>
      <c r="G39" s="28">
        <f>IF(E39=0,"",F39*$C$14)</f>
        <v>24</v>
      </c>
    </row>
    <row r="40" spans="1:7" ht="19.5" customHeight="1">
      <c r="A40" s="26" t="s">
        <v>32</v>
      </c>
      <c r="B40" s="5"/>
      <c r="C40" s="45"/>
      <c r="D40" s="45"/>
      <c r="E40" s="6">
        <f>IF(C40="","",C40*#REF!/60)</f>
      </c>
      <c r="F40" s="6"/>
      <c r="G40" s="28"/>
    </row>
    <row r="41" spans="1:7" ht="25.5">
      <c r="A41" s="5"/>
      <c r="B41" s="46" t="s">
        <v>47</v>
      </c>
      <c r="C41" s="45"/>
      <c r="D41" s="45"/>
      <c r="E41" s="57">
        <v>4</v>
      </c>
      <c r="F41" s="28">
        <f>IF(E41=0,"",$A$37/60*E41)</f>
        <v>2.4</v>
      </c>
      <c r="G41" s="28">
        <f>IF(E41=0,"",F41*$C$14)</f>
        <v>24</v>
      </c>
    </row>
    <row r="42" spans="1:7" ht="12.75">
      <c r="A42" s="47" t="s">
        <v>18</v>
      </c>
      <c r="B42" s="46"/>
      <c r="C42" s="45"/>
      <c r="D42" s="45"/>
      <c r="E42" s="45"/>
      <c r="F42" s="6"/>
      <c r="G42" s="28"/>
    </row>
    <row r="43" spans="1:7" ht="25.5">
      <c r="A43" s="5"/>
      <c r="B43" s="46" t="s">
        <v>48</v>
      </c>
      <c r="C43" s="45"/>
      <c r="D43" s="45"/>
      <c r="E43" s="57">
        <v>6</v>
      </c>
      <c r="F43" s="28">
        <f>IF(E43=0,"",$A$37/60*E43)</f>
        <v>3.5999999999999996</v>
      </c>
      <c r="G43" s="28">
        <f>IF(E43=0,"",F43*$C$14)</f>
        <v>36</v>
      </c>
    </row>
    <row r="44" spans="1:7" ht="12.75">
      <c r="A44" s="26" t="s">
        <v>21</v>
      </c>
      <c r="B44" s="5"/>
      <c r="C44" s="45"/>
      <c r="D44" s="45"/>
      <c r="E44" s="6">
        <f>IF(C44="","",C44*#REF!/60)</f>
      </c>
      <c r="F44" s="6"/>
      <c r="G44" s="28"/>
    </row>
    <row r="45" spans="1:7" ht="38.25">
      <c r="A45" s="5"/>
      <c r="B45" s="46" t="s">
        <v>33</v>
      </c>
      <c r="C45" s="45"/>
      <c r="D45" s="45"/>
      <c r="E45" s="57">
        <v>5</v>
      </c>
      <c r="F45" s="28">
        <f>IF(E45=0,"",$A$37/60*E45)</f>
        <v>3</v>
      </c>
      <c r="G45" s="28">
        <f>IF(E45=0,"",F45*$C$14)</f>
        <v>30</v>
      </c>
    </row>
    <row r="46" spans="1:7" ht="12.75">
      <c r="A46" s="26" t="s">
        <v>24</v>
      </c>
      <c r="B46" s="5"/>
      <c r="C46" s="45"/>
      <c r="D46" s="45"/>
      <c r="E46" s="6">
        <f>IF(C46="","",C46*#REF!/60)</f>
      </c>
      <c r="F46" s="6"/>
      <c r="G46" s="28"/>
    </row>
    <row r="47" spans="1:7" ht="25.5">
      <c r="A47" s="5"/>
      <c r="B47" s="46" t="s">
        <v>25</v>
      </c>
      <c r="C47" s="45"/>
      <c r="D47" s="45"/>
      <c r="E47" s="57">
        <v>1</v>
      </c>
      <c r="F47" s="28">
        <f>IF(E47=0,"",$A$37/60*E47)</f>
        <v>0.6</v>
      </c>
      <c r="G47" s="28">
        <f>IF(E47=0,"",F47*$C$14)</f>
        <v>6</v>
      </c>
    </row>
    <row r="48" spans="1:7" ht="12.75">
      <c r="A48" s="26" t="s">
        <v>31</v>
      </c>
      <c r="B48" s="5"/>
      <c r="C48" s="45"/>
      <c r="D48" s="45"/>
      <c r="E48" s="45"/>
      <c r="F48" s="6"/>
      <c r="G48" s="28"/>
    </row>
    <row r="49" spans="1:7" ht="12.75">
      <c r="A49" s="5"/>
      <c r="B49" s="46" t="s">
        <v>34</v>
      </c>
      <c r="C49" s="45"/>
      <c r="D49" s="45"/>
      <c r="E49" s="57">
        <v>2</v>
      </c>
      <c r="F49" s="28">
        <f>IF(E49=0,"",$A$37/60*E49)</f>
        <v>1.2</v>
      </c>
      <c r="G49" s="28">
        <f>IF(E49=0,"",F49*$C$14)</f>
        <v>12</v>
      </c>
    </row>
    <row r="50" spans="1:7" ht="12.75">
      <c r="A50" s="5"/>
      <c r="B50" s="46"/>
      <c r="C50" s="45"/>
      <c r="D50" s="45"/>
      <c r="E50" s="45"/>
      <c r="F50" s="6"/>
      <c r="G50" s="28"/>
    </row>
    <row r="51" spans="1:7" ht="12.75">
      <c r="A51" s="31" t="s">
        <v>12</v>
      </c>
      <c r="B51" s="48"/>
      <c r="C51" s="49"/>
      <c r="D51" s="49"/>
      <c r="E51" s="49">
        <f>SUM(E38:E50)</f>
        <v>22</v>
      </c>
      <c r="F51" s="33">
        <f>SUM(F38:F50)</f>
        <v>13.199999999999998</v>
      </c>
      <c r="G51" s="33">
        <f>SUM(G38:G50)</f>
        <v>132</v>
      </c>
    </row>
    <row r="52" spans="1:7" ht="12.75">
      <c r="A52" s="50" t="s">
        <v>17</v>
      </c>
      <c r="B52" s="50"/>
      <c r="C52" s="59">
        <v>0.1</v>
      </c>
      <c r="D52" s="50" t="str">
        <f>IF(C52&lt;0,"Abzug","Aufschlag")</f>
        <v>Aufschlag</v>
      </c>
      <c r="E52" s="5"/>
      <c r="F52" s="5"/>
      <c r="G52" s="28">
        <f>IF(C52=0,"",G51*C52)</f>
        <v>13.200000000000001</v>
      </c>
    </row>
    <row r="53" spans="1:7" ht="12.75">
      <c r="A53" s="62" t="str">
        <f>CONCATENATE("Lohnkosten für die Fläche von ",C14," m² inkl. ",C52*100,"% ",D52,":")</f>
        <v>Lohnkosten für die Fläche von 10 m² inkl. 10% Aufschlag:</v>
      </c>
      <c r="B53" s="63"/>
      <c r="C53" s="63"/>
      <c r="D53" s="63"/>
      <c r="E53" s="63"/>
      <c r="F53" s="63"/>
      <c r="G53" s="37">
        <f>IF(C52=0,G51,G51+G52)</f>
        <v>145.2</v>
      </c>
    </row>
    <row r="54" spans="1:7" ht="13.5" customHeight="1">
      <c r="A54" s="51"/>
      <c r="B54" s="51"/>
      <c r="C54" s="51"/>
      <c r="D54" s="51"/>
      <c r="E54" s="51"/>
      <c r="F54" s="52"/>
      <c r="G54" s="51"/>
    </row>
    <row r="55" spans="1:7" ht="18" customHeight="1">
      <c r="A55" s="69" t="str">
        <f>CONCATENATE("Angebotspreis für die Fläche von ",C14," m² - ohne MwSt:")</f>
        <v>Angebotspreis für die Fläche von 10 m² - ohne MwSt:</v>
      </c>
      <c r="B55" s="70"/>
      <c r="C55" s="70"/>
      <c r="D55" s="70"/>
      <c r="E55" s="70"/>
      <c r="F55" s="70"/>
      <c r="G55" s="60">
        <f>G34+G53</f>
        <v>1233.6995000000002</v>
      </c>
    </row>
    <row r="56" spans="1:7" ht="12.75">
      <c r="A56" s="5"/>
      <c r="B56" s="5"/>
      <c r="C56" s="5"/>
      <c r="D56" s="5"/>
      <c r="E56" s="5"/>
      <c r="F56" s="6"/>
      <c r="G56" s="5"/>
    </row>
    <row r="57" spans="1:7" ht="12.75">
      <c r="A57" s="5"/>
      <c r="B57" s="5"/>
      <c r="C57" s="5"/>
      <c r="D57" s="5"/>
      <c r="E57" s="5"/>
      <c r="F57" s="6"/>
      <c r="G57" s="5"/>
    </row>
    <row r="58" spans="1:7" ht="12.75">
      <c r="A58" s="5"/>
      <c r="B58" s="4" t="s">
        <v>44</v>
      </c>
      <c r="C58" s="5"/>
      <c r="D58" s="5"/>
      <c r="E58" s="5"/>
      <c r="F58" s="6"/>
      <c r="G58" s="5"/>
    </row>
    <row r="59" spans="1:7" ht="12.75">
      <c r="A59" s="5"/>
      <c r="B59" s="64"/>
      <c r="C59" s="64"/>
      <c r="D59" s="64"/>
      <c r="E59" s="64"/>
      <c r="F59" s="64"/>
      <c r="G59" s="4"/>
    </row>
    <row r="60" spans="1:7" ht="12.75">
      <c r="A60" s="5"/>
      <c r="B60" s="64"/>
      <c r="C60" s="64"/>
      <c r="D60" s="64"/>
      <c r="E60" s="64"/>
      <c r="F60" s="64"/>
      <c r="G60" s="5"/>
    </row>
    <row r="61" spans="1:7" ht="12.75">
      <c r="A61" s="5"/>
      <c r="B61" s="64"/>
      <c r="C61" s="64"/>
      <c r="D61" s="64"/>
      <c r="E61" s="64"/>
      <c r="F61" s="64"/>
      <c r="G61" s="5"/>
    </row>
    <row r="62" spans="1:7" ht="12.75">
      <c r="A62" s="5"/>
      <c r="B62" s="64"/>
      <c r="C62" s="64"/>
      <c r="D62" s="64"/>
      <c r="E62" s="64"/>
      <c r="F62" s="64"/>
      <c r="G62" s="5"/>
    </row>
    <row r="63" spans="1:7" ht="12.75">
      <c r="A63" s="5"/>
      <c r="B63" s="64"/>
      <c r="C63" s="64"/>
      <c r="D63" s="64"/>
      <c r="E63" s="64"/>
      <c r="F63" s="64"/>
      <c r="G63" s="5"/>
    </row>
    <row r="64" spans="1:7" ht="12.75">
      <c r="A64" s="5"/>
      <c r="B64" s="64"/>
      <c r="C64" s="64"/>
      <c r="D64" s="64"/>
      <c r="E64" s="64"/>
      <c r="F64" s="64"/>
      <c r="G64" s="5"/>
    </row>
    <row r="65" spans="1:7" ht="12.75">
      <c r="A65" s="5"/>
      <c r="B65" s="64"/>
      <c r="C65" s="64"/>
      <c r="D65" s="64"/>
      <c r="E65" s="64"/>
      <c r="F65" s="64"/>
      <c r="G65" s="5"/>
    </row>
    <row r="66" spans="1:7" ht="12.75">
      <c r="A66" s="5"/>
      <c r="B66" s="64"/>
      <c r="C66" s="64"/>
      <c r="D66" s="64"/>
      <c r="E66" s="64"/>
      <c r="F66" s="64"/>
      <c r="G66" s="5"/>
    </row>
    <row r="67" spans="1:7" ht="12.75">
      <c r="A67" s="5"/>
      <c r="B67" s="64"/>
      <c r="C67" s="64"/>
      <c r="D67" s="64"/>
      <c r="E67" s="64"/>
      <c r="F67" s="64"/>
      <c r="G67" s="5"/>
    </row>
    <row r="68" spans="1:7" ht="12.75">
      <c r="A68" s="5"/>
      <c r="B68" s="64"/>
      <c r="C68" s="64"/>
      <c r="D68" s="64"/>
      <c r="E68" s="64"/>
      <c r="F68" s="64"/>
      <c r="G68" s="5"/>
    </row>
    <row r="69" spans="1:7" ht="12.75">
      <c r="A69" s="5"/>
      <c r="B69" s="64"/>
      <c r="C69" s="64"/>
      <c r="D69" s="64"/>
      <c r="E69" s="64"/>
      <c r="F69" s="64"/>
      <c r="G69" s="5"/>
    </row>
    <row r="70" spans="1:7" ht="12.75">
      <c r="A70" s="5"/>
      <c r="B70" s="64"/>
      <c r="C70" s="64"/>
      <c r="D70" s="64"/>
      <c r="E70" s="64"/>
      <c r="F70" s="64"/>
      <c r="G70" s="5"/>
    </row>
    <row r="71" spans="1:7" ht="12.75">
      <c r="A71" s="5"/>
      <c r="B71" s="64"/>
      <c r="C71" s="64"/>
      <c r="D71" s="64"/>
      <c r="E71" s="64"/>
      <c r="F71" s="64"/>
      <c r="G71" s="5"/>
    </row>
    <row r="72" spans="1:7" ht="12.75">
      <c r="A72" s="5"/>
      <c r="B72" s="64"/>
      <c r="C72" s="64"/>
      <c r="D72" s="64"/>
      <c r="E72" s="64"/>
      <c r="F72" s="64"/>
      <c r="G72" s="5"/>
    </row>
    <row r="73" spans="1:7" ht="12.75">
      <c r="A73" s="5"/>
      <c r="B73" s="5"/>
      <c r="C73" s="5"/>
      <c r="D73" s="5"/>
      <c r="E73" s="5"/>
      <c r="F73" s="6"/>
      <c r="G73" s="5"/>
    </row>
    <row r="74" spans="1:7" ht="39.75" customHeight="1">
      <c r="A74" s="67" t="s">
        <v>43</v>
      </c>
      <c r="B74" s="67"/>
      <c r="C74" s="67"/>
      <c r="D74" s="67"/>
      <c r="E74" s="67"/>
      <c r="F74" s="67"/>
      <c r="G74" s="67"/>
    </row>
  </sheetData>
  <sheetProtection password="EFCC" sheet="1" selectLockedCells="1"/>
  <mergeCells count="23">
    <mergeCell ref="A1:G1"/>
    <mergeCell ref="C11:G11"/>
    <mergeCell ref="C12:G12"/>
    <mergeCell ref="C13:G13"/>
    <mergeCell ref="C6:G6"/>
    <mergeCell ref="A10:B10"/>
    <mergeCell ref="A74:G74"/>
    <mergeCell ref="A34:F34"/>
    <mergeCell ref="A6:B6"/>
    <mergeCell ref="A7:B7"/>
    <mergeCell ref="C14:F14"/>
    <mergeCell ref="A55:F55"/>
    <mergeCell ref="A13:B13"/>
    <mergeCell ref="C7:G7"/>
    <mergeCell ref="C8:G8"/>
    <mergeCell ref="C9:G9"/>
    <mergeCell ref="A53:F53"/>
    <mergeCell ref="B59:F72"/>
    <mergeCell ref="A12:B12"/>
    <mergeCell ref="C10:G10"/>
    <mergeCell ref="A11:B11"/>
    <mergeCell ref="A8:B8"/>
    <mergeCell ref="A9:B9"/>
  </mergeCells>
  <printOptions horizontalCentered="1"/>
  <pageMargins left="0.2362204724409449" right="0.2362204724409449" top="0.4724409448818898" bottom="0.1968503937007874" header="0.31496062992125984" footer="0.31496062992125984"/>
  <pageSetup fitToHeight="0" horizontalDpi="600" verticalDpi="600" orientation="portrait" paperSize="9" scale="80" r:id="rId2"/>
  <rowBreaks count="1" manualBreakCount="1">
    <brk id="5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Petutschnigg</dc:creator>
  <cp:keywords/>
  <dc:description/>
  <cp:lastModifiedBy>Eidler Margit</cp:lastModifiedBy>
  <cp:lastPrinted>2016-02-26T07:36:16Z</cp:lastPrinted>
  <dcterms:created xsi:type="dcterms:W3CDTF">1998-05-04T10:36:49Z</dcterms:created>
  <dcterms:modified xsi:type="dcterms:W3CDTF">2024-01-25T09:26:49Z</dcterms:modified>
  <cp:category/>
  <cp:version/>
  <cp:contentType/>
  <cp:contentStatus/>
</cp:coreProperties>
</file>